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tabRatio="919" activeTab="0"/>
  </bookViews>
  <sheets>
    <sheet name="2011 г." sheetId="1" r:id="rId1"/>
  </sheets>
  <definedNames>
    <definedName name="_xlnm.Print_Area" localSheetId="0">'2011 г.'!$A$1:$J$368</definedName>
  </definedNames>
  <calcPr fullCalcOnLoad="1"/>
</workbook>
</file>

<file path=xl/sharedStrings.xml><?xml version="1.0" encoding="utf-8"?>
<sst xmlns="http://schemas.openxmlformats.org/spreadsheetml/2006/main" count="734" uniqueCount="403">
  <si>
    <t>Главный распорядитель, распорядитель средств</t>
  </si>
  <si>
    <t xml:space="preserve">Вид расхода </t>
  </si>
  <si>
    <t>К  О  Д  Ы</t>
  </si>
  <si>
    <t xml:space="preserve">Функциональной классификации расходов бюджетов Российской Федерации </t>
  </si>
  <si>
    <t>Наименование показателя</t>
  </si>
  <si>
    <t>Раздел подраздел</t>
  </si>
  <si>
    <t xml:space="preserve"> Администрация Любимского МР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</si>
  <si>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</si>
  <si>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 </t>
  </si>
  <si>
    <t xml:space="preserve">Центральный аппарат </t>
  </si>
  <si>
    <t xml:space="preserve">Выполнение функций органами местного самоуправления </t>
  </si>
  <si>
    <t xml:space="preserve">Резервные фонды </t>
  </si>
  <si>
    <t xml:space="preserve">Резервные фонды местных администраций </t>
  </si>
  <si>
    <t xml:space="preserve">Прочие расходы </t>
  </si>
  <si>
    <t xml:space="preserve">Другие общегосударственные вопросы </t>
  </si>
  <si>
    <t xml:space="preserve">Государственная регистрация актов гражданского состояния  </t>
  </si>
  <si>
    <t xml:space="preserve">Сельское хозяйство и рыболовство </t>
  </si>
  <si>
    <t xml:space="preserve">Субсидии юридическим лицам </t>
  </si>
  <si>
    <t xml:space="preserve">Транспорт                                                             </t>
  </si>
  <si>
    <t xml:space="preserve">Автомобильный транспорт </t>
  </si>
  <si>
    <t xml:space="preserve">Другие вопросы в области национальной экономики </t>
  </si>
  <si>
    <t xml:space="preserve">Региональные целевые программы </t>
  </si>
  <si>
    <t xml:space="preserve">Культура  </t>
  </si>
  <si>
    <t xml:space="preserve">Периодическая печать и издательства </t>
  </si>
  <si>
    <t xml:space="preserve">Периодические издания,  учрежденные органами  законодательной и исполнительной власти </t>
  </si>
  <si>
    <t xml:space="preserve">Государственная поддержка в сфере культуры, кинематографии и средств массовой информации </t>
  </si>
  <si>
    <t xml:space="preserve">Социальное обеспечение населения </t>
  </si>
  <si>
    <t xml:space="preserve">Оказание других видов социальной помощи </t>
  </si>
  <si>
    <t xml:space="preserve">Социальные выплаты </t>
  </si>
  <si>
    <t xml:space="preserve"> Управление образования Администрации ЛМР</t>
  </si>
  <si>
    <t xml:space="preserve">Детские дошкольные учреждения </t>
  </si>
  <si>
    <t xml:space="preserve">Обеспечение деятельности подведомственных учреждений </t>
  </si>
  <si>
    <t xml:space="preserve">Выполнение функций бюджетными учреждениями </t>
  </si>
  <si>
    <t xml:space="preserve">Общее образование </t>
  </si>
  <si>
    <t xml:space="preserve">Школы-детские сады, школы начальные, неполные средние и средние </t>
  </si>
  <si>
    <t xml:space="preserve">Учреждения по внешкольной работе с детьми </t>
  </si>
  <si>
    <t xml:space="preserve">Детские дома </t>
  </si>
  <si>
    <t xml:space="preserve">Иные безвозмездные и безвозвратные перечисления 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</si>
  <si>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</si>
  <si>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</si>
  <si>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</si>
  <si>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 xml:space="preserve">Охрана семьи и детства </t>
  </si>
  <si>
    <t xml:space="preserve">Выплата единовременного пособия при всех формах устройства детей, лишенных родительского попечения, в семью </t>
  </si>
  <si>
    <t xml:space="preserve"> Управление культуры и молодежной политики Администрации ЛМР</t>
  </si>
  <si>
    <t xml:space="preserve">Дворцы и дома культуры, другие учреждения культуры и средств массовой информации </t>
  </si>
  <si>
    <t xml:space="preserve">Музеи и постоянные выставки </t>
  </si>
  <si>
    <t xml:space="preserve">Библиотеки </t>
  </si>
  <si>
    <t xml:space="preserve">Мероприятия в сфере культуры, кинематографии и средств массовой информации </t>
  </si>
  <si>
    <t xml:space="preserve">Другие вопросы в области культуры, кинематографии и средств массовой информации </t>
  </si>
  <si>
    <t xml:space="preserve"> Управление финансов Администрации ЛМР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</si>
  <si>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</si>
  <si>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Коммунальное хозяйство </t>
  </si>
  <si>
    <t xml:space="preserve">Поддержка коммунального хозяйства  </t>
  </si>
  <si>
    <t xml:space="preserve">Мероприятия в области коммунального хозяйства </t>
  </si>
  <si>
    <t xml:space="preserve"> МУЗ Любимская ЦРБ</t>
  </si>
  <si>
    <t xml:space="preserve">Денежные выплаты медицинскому персоналу фельдшерско-акушерских пунктов, врачам, фельдшерам и медицинским сестрам  скорой медицинской помощи </t>
  </si>
  <si>
    <t xml:space="preserve"> Управление социальной защиты населения</t>
  </si>
  <si>
    <t xml:space="preserve">Мероприятия по проведению оздоровительной кампании детей </t>
  </si>
  <si>
    <t xml:space="preserve">Оздоровление детей  </t>
  </si>
  <si>
    <t xml:space="preserve">Пенсионное обеспечение </t>
  </si>
  <si>
    <t xml:space="preserve">Доплаты к пенсиям, дополнительное пенсионное обеспечение </t>
  </si>
  <si>
    <t xml:space="preserve">Доплаты к пенсиям государственных служащих субъектов Российской Федерации и муниципальных служащих </t>
  </si>
  <si>
    <t xml:space="preserve">Социальная помощь </t>
  </si>
  <si>
    <t xml:space="preserve">Предоставление гражданам субсидий на оплату жилого помещения  и коммунальных услуг </t>
  </si>
  <si>
    <t xml:space="preserve"> МУ Любимский комплексный центр социального обслуживания населения</t>
  </si>
  <si>
    <t xml:space="preserve">Социальное обслуживание населения </t>
  </si>
  <si>
    <t xml:space="preserve">Учреждения социального обслуживания населения </t>
  </si>
  <si>
    <t xml:space="preserve"> Социальное агентство молодежи</t>
  </si>
  <si>
    <t xml:space="preserve">Организационно-воспитательная работа с молодежью </t>
  </si>
  <si>
    <t xml:space="preserve">Проведение мероприятий для детей и молодежи </t>
  </si>
  <si>
    <t xml:space="preserve">Выравнивание бюджетной обеспеченности </t>
  </si>
  <si>
    <t xml:space="preserve">Фонд финансовой поддержки </t>
  </si>
  <si>
    <t xml:space="preserve">Выравнивание бюджетной обеспеченности поселений из районного фонда финансовой поддержки  </t>
  </si>
  <si>
    <t>0020000</t>
  </si>
  <si>
    <t>0020400</t>
  </si>
  <si>
    <t>0700500</t>
  </si>
  <si>
    <t>0013800</t>
  </si>
  <si>
    <t>5220000</t>
  </si>
  <si>
    <t>1002</t>
  </si>
  <si>
    <t>5070000</t>
  </si>
  <si>
    <t>5079900</t>
  </si>
  <si>
    <t>4310000</t>
  </si>
  <si>
    <t>4310100</t>
  </si>
  <si>
    <t>5160000</t>
  </si>
  <si>
    <t>5210000</t>
  </si>
  <si>
    <t>5223803</t>
  </si>
  <si>
    <t>0000000</t>
  </si>
  <si>
    <t>000</t>
  </si>
  <si>
    <t>500</t>
  </si>
  <si>
    <t>003</t>
  </si>
  <si>
    <t>013</t>
  </si>
  <si>
    <t>006</t>
  </si>
  <si>
    <t>001</t>
  </si>
  <si>
    <t>005</t>
  </si>
  <si>
    <t>022</t>
  </si>
  <si>
    <t>068</t>
  </si>
  <si>
    <t>008</t>
  </si>
  <si>
    <t>0104</t>
  </si>
  <si>
    <t>0405</t>
  </si>
  <si>
    <t>0408</t>
  </si>
  <si>
    <t>3030000</t>
  </si>
  <si>
    <t>0412</t>
  </si>
  <si>
    <t>3030200</t>
  </si>
  <si>
    <t>0502</t>
  </si>
  <si>
    <t>0804</t>
  </si>
  <si>
    <t>0801</t>
  </si>
  <si>
    <t>4570000</t>
  </si>
  <si>
    <t>1003</t>
  </si>
  <si>
    <t>5220202</t>
  </si>
  <si>
    <t>5220700</t>
  </si>
  <si>
    <t>0701</t>
  </si>
  <si>
    <t>4200000</t>
  </si>
  <si>
    <t>4209900</t>
  </si>
  <si>
    <t>0702</t>
  </si>
  <si>
    <t>4210000</t>
  </si>
  <si>
    <t>4219900</t>
  </si>
  <si>
    <t>4230000</t>
  </si>
  <si>
    <t>4239900</t>
  </si>
  <si>
    <t>4240000</t>
  </si>
  <si>
    <t>4249900</t>
  </si>
  <si>
    <t>5200000</t>
  </si>
  <si>
    <t>0707</t>
  </si>
  <si>
    <t>0709</t>
  </si>
  <si>
    <t>4520000</t>
  </si>
  <si>
    <t>4529900</t>
  </si>
  <si>
    <t>1004</t>
  </si>
  <si>
    <t>5050000</t>
  </si>
  <si>
    <t>5050502</t>
  </si>
  <si>
    <t>5201000</t>
  </si>
  <si>
    <t>5201300</t>
  </si>
  <si>
    <t>5223500</t>
  </si>
  <si>
    <t>4400000</t>
  </si>
  <si>
    <t>4409900</t>
  </si>
  <si>
    <t>4410000</t>
  </si>
  <si>
    <t>4419900</t>
  </si>
  <si>
    <t>4420000</t>
  </si>
  <si>
    <t>4429900</t>
  </si>
  <si>
    <t>4500000</t>
  </si>
  <si>
    <t>4500600</t>
  </si>
  <si>
    <t>4508500</t>
  </si>
  <si>
    <t>0106</t>
  </si>
  <si>
    <t>3510000</t>
  </si>
  <si>
    <t>3510500</t>
  </si>
  <si>
    <t>4700000</t>
  </si>
  <si>
    <t>4709900</t>
  </si>
  <si>
    <t>5201800</t>
  </si>
  <si>
    <t>4320000</t>
  </si>
  <si>
    <t>4320200</t>
  </si>
  <si>
    <t>1001</t>
  </si>
  <si>
    <t>4910000</t>
  </si>
  <si>
    <t>4910100</t>
  </si>
  <si>
    <t>5052901</t>
  </si>
  <si>
    <t>5054600</t>
  </si>
  <si>
    <t>5054800</t>
  </si>
  <si>
    <t>5221301</t>
  </si>
  <si>
    <t>1006</t>
  </si>
  <si>
    <t xml:space="preserve">Другие вопросы в области социальной политики </t>
  </si>
  <si>
    <t>0900000</t>
  </si>
  <si>
    <t>0900200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</si>
  <si>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</si>
  <si>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</si>
  <si>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0013600</t>
  </si>
  <si>
    <t>009</t>
  </si>
  <si>
    <t>Фонд компенсаций</t>
  </si>
  <si>
    <t>5058600</t>
  </si>
  <si>
    <t xml:space="preserve"> ОЦП "Профилактиктика правонарушений в Ярославской области" </t>
  </si>
  <si>
    <t>0501</t>
  </si>
  <si>
    <t xml:space="preserve">ИТОГО </t>
  </si>
  <si>
    <t>Расходы за счет средств от предпринимательской и иной приносящей доход деятельности</t>
  </si>
  <si>
    <t>ВСЕГО</t>
  </si>
  <si>
    <t>0111</t>
  </si>
  <si>
    <t>Процентные платежи по муниципальному долгу</t>
  </si>
  <si>
    <t>0650300</t>
  </si>
  <si>
    <t xml:space="preserve">Жилищное  хозяйство </t>
  </si>
  <si>
    <t>Благоустройство</t>
  </si>
  <si>
    <t>0503</t>
  </si>
  <si>
    <t>6000200</t>
  </si>
  <si>
    <t>099</t>
  </si>
  <si>
    <t>Социальная помощь</t>
  </si>
  <si>
    <t>5053602</t>
  </si>
  <si>
    <t>0902</t>
  </si>
  <si>
    <t>Амбулаторная помощь</t>
  </si>
  <si>
    <t>Скорая медицинская помощь</t>
  </si>
  <si>
    <t>0904</t>
  </si>
  <si>
    <t>Целевые программы муниципальных образований</t>
  </si>
  <si>
    <t>7950000</t>
  </si>
  <si>
    <t>Иные межбюджетные трансферты</t>
  </si>
  <si>
    <t>017</t>
  </si>
  <si>
    <t>Субвенция на социальное  обеспечение</t>
  </si>
  <si>
    <t xml:space="preserve">ОЦП"Государственная поддержка молодых семей Ярославской области в приобретении/строительстве/ жилья" </t>
  </si>
  <si>
    <t>Обеспечение мер социальной поддержки для лиц, награжденных знаком «Почетный донор СССР», «Почетный донор России» в части осуществления ежегодной денежной выплаты</t>
  </si>
  <si>
    <t>Оплата жилого помещения и коммунальных услуг отдельным категориям граждан,оказание мер социальной поддержки которым относится к ведению РФ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</si>
  <si>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</si>
  <si>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5223101</t>
  </si>
  <si>
    <t>Единовременное пособие беременной жене военнослужащего,проходящего военную службу по призыву ,а также ежемесячное пособие на ребенка военнослужащего,проходящего военную службу по призыву</t>
  </si>
  <si>
    <t>5051900</t>
  </si>
  <si>
    <t>5223300</t>
  </si>
  <si>
    <t>7950100</t>
  </si>
  <si>
    <t>7950200</t>
  </si>
  <si>
    <t>Больницы, клиники, госпитали, медико-санитарные части</t>
  </si>
  <si>
    <t>ЦП"Комплексные меры противодействия злоупотреблению наркотиками и их незаконному обороту на территории Любимского МР"</t>
  </si>
  <si>
    <t>7950300</t>
  </si>
  <si>
    <t>7950500</t>
  </si>
  <si>
    <t>7950600</t>
  </si>
  <si>
    <t>7950700</t>
  </si>
  <si>
    <t>7950800</t>
  </si>
  <si>
    <t>7951000</t>
  </si>
  <si>
    <t xml:space="preserve">ЦП "Поддержка малого и среднего предпринимательства в Любимском МРЯрославской области" </t>
  </si>
  <si>
    <t>ОЦП "Семья и дети" подпрограмма"Отдых,оздоровление и занятость детей"в части оздоровления и отдыха</t>
  </si>
  <si>
    <t xml:space="preserve"> ЦП "Государственная поддержка граждан в сфере ипотечного жилищного кредитования"</t>
  </si>
  <si>
    <t>019</t>
  </si>
  <si>
    <t xml:space="preserve">                                                                                      к Решению Собрания Представителей                                             </t>
  </si>
  <si>
    <t xml:space="preserve">ЦП "Социальная поддержка  населения Любимского муниципального района </t>
  </si>
  <si>
    <t>Выполнение функций органами местного самоуправления</t>
  </si>
  <si>
    <t>Поддержка жилищного хозяйства</t>
  </si>
  <si>
    <t>3500000</t>
  </si>
  <si>
    <t>3500200</t>
  </si>
  <si>
    <t>Капитальный ремонт государственного и муниципального жилищного фонда</t>
  </si>
  <si>
    <t>5170000</t>
  </si>
  <si>
    <t>5170220</t>
  </si>
  <si>
    <t>007</t>
  </si>
  <si>
    <t>Дотации</t>
  </si>
  <si>
    <t>Поддержка мер по обеспечению сбалансированности бюджетов</t>
  </si>
  <si>
    <t>5055500</t>
  </si>
  <si>
    <t>7951300</t>
  </si>
  <si>
    <t>Реализация мер социальной поддержки отдельных категорий граждан</t>
  </si>
  <si>
    <t xml:space="preserve">ОЦП "Развитие субъектов малого и среднего предпринимательства Ярославской области  </t>
  </si>
  <si>
    <t xml:space="preserve">Приложение  6 </t>
  </si>
  <si>
    <t xml:space="preserve">Функционирование  высшего должностного лица  субъекта Российской Федерации и местных администраций  </t>
  </si>
  <si>
    <t>0102</t>
  </si>
  <si>
    <t>Глава муниципального образования</t>
  </si>
  <si>
    <t>0020300</t>
  </si>
  <si>
    <t xml:space="preserve"> Мероприятия по патриотическому воспитанию молодежи  Ярославской области</t>
  </si>
  <si>
    <t>4319900</t>
  </si>
  <si>
    <t xml:space="preserve">Социальные выплаты  </t>
  </si>
  <si>
    <t>ОЦП "Поддержка потребительского рынка на селе"в части возмещения части затрат организациям любых форм собственности и индивидуальным предпринимателям.оказывающим социально значимые бытовые услуги сельскому населению</t>
  </si>
  <si>
    <t>ОЦП "Поддержка потребительского рынка на селе"в части возмещения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</si>
  <si>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ОЦП"Модернизация объектов коммунальной инфраструктуры Ярославской области" в части мероприятий по газификациии и теплоснабжению</t>
  </si>
  <si>
    <t>ОЦП "Чистая вода Ярославской области"</t>
  </si>
  <si>
    <t>ОЦП"Комплексные меры противодействия злоупотреблению наркотиками и их незаконному обороту "</t>
  </si>
  <si>
    <t>5222900</t>
  </si>
  <si>
    <t>ОЦП "Семья и дети" подпрограмма"Отдых,оздоровление и занятость детей"в части оплаты стоимости наборов продуктов питания в лагерях с дневной формой пребывания детей,расположенных на территории Ярославской области</t>
  </si>
  <si>
    <t xml:space="preserve">Комплектование книжных фондов библиотек муниципальных образований </t>
  </si>
  <si>
    <t>Компенсация расходов на содержание ребенка в дошкольной образовательной организации</t>
  </si>
  <si>
    <t>Компенсация выпадающих доходов организациям,предоставляющим населению услуги водоснабжения и водоотведения по тарифам ,не обеспечивающим возмещение издержек</t>
  </si>
  <si>
    <t>3510200</t>
  </si>
  <si>
    <t>Субсидии юридическим лицам</t>
  </si>
  <si>
    <t>Реализация государственных функций,связанных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</si>
  <si>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</si>
  <si>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</si>
  <si>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</si>
  <si>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ЦП "Поддержка потребительского рынка на селе"в части возмещения части затрат организациям любых форм собственности и индивидуальным предпринимателям.оказывающим социально значимые бытовые услуги сельскому населению</t>
  </si>
  <si>
    <t>Мероприятия в области здравоохранения, спорта и физической культуры, туризма</t>
  </si>
  <si>
    <t>0309</t>
  </si>
  <si>
    <t>Мероприятия по предупреждению  и ликвидации последствий чрезвычайных ситуаций и стихийных бедствий</t>
  </si>
  <si>
    <t>2180000</t>
  </si>
  <si>
    <t>Защита населения и территорий от чрезвычайных ситуаций природного и техногенного характера,гражданская оборона</t>
  </si>
  <si>
    <t>Предупреждение  и ликвидация последствий  чрезвычайных ситуаций и стихийных бедствий природного и техногенного характер</t>
  </si>
  <si>
    <t>2180100</t>
  </si>
  <si>
    <t>4310102</t>
  </si>
  <si>
    <t>ОЦП"Семья и дети" подпрограмма"Отдых,оздоровление и занятость детей" в части организации временной занятости детей 14-17 лет в каникулярное время,создания системы информирования детей о возможностях трудоустройства,организации и проведения профильных лаге</t>
  </si>
  <si>
    <t>2011 собст</t>
  </si>
  <si>
    <t>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</si>
  <si>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7950402</t>
  </si>
  <si>
    <t>7950401</t>
  </si>
  <si>
    <t>7950903</t>
  </si>
  <si>
    <t>7950901</t>
  </si>
  <si>
    <t>5225300</t>
  </si>
  <si>
    <t>779</t>
  </si>
  <si>
    <t>Мероприятия по отдыху,оздоровлению и занятости детей</t>
  </si>
  <si>
    <t>749</t>
  </si>
  <si>
    <t>ЦП "Отдых оздоровление и занятость детей"в части отдыха и оздоровления</t>
  </si>
  <si>
    <t>Мероприятия в сфере образования</t>
  </si>
  <si>
    <t>024</t>
  </si>
  <si>
    <t>ЦП "Молодежь"в части реализации мероприятий по программе "Молодежь"</t>
  </si>
  <si>
    <t xml:space="preserve">Проведение  мероприятий для детей и молодежи </t>
  </si>
  <si>
    <t>747</t>
  </si>
  <si>
    <t>ЦП "Молодежь" в части содействия трудовому воспитанию подростков 14-18 лет на территории Любимского МР в свободное от учебы время</t>
  </si>
  <si>
    <t>1102</t>
  </si>
  <si>
    <t>7951100</t>
  </si>
  <si>
    <t>Мероприятия в области социальной политики</t>
  </si>
  <si>
    <t>5053300</t>
  </si>
  <si>
    <t>0402</t>
  </si>
  <si>
    <t>2480000</t>
  </si>
  <si>
    <t>2480100</t>
  </si>
  <si>
    <t>Топливно-энергетический комплекс</t>
  </si>
  <si>
    <t>Вопросы топливно-энергетического комплекса</t>
  </si>
  <si>
    <t>Мероприятия в рамках программы по энергосбережению</t>
  </si>
  <si>
    <t>605</t>
  </si>
  <si>
    <t xml:space="preserve">Ежемесячное денежное вознаграждение за классное руководство  </t>
  </si>
  <si>
    <t>5200900</t>
  </si>
  <si>
    <t>5210303</t>
  </si>
  <si>
    <t xml:space="preserve"> Мероприятия в  топливно-энергетической области</t>
  </si>
  <si>
    <t>5052205</t>
  </si>
  <si>
    <t>5221200</t>
  </si>
  <si>
    <t>Бюджетные инвестиции</t>
  </si>
  <si>
    <t>0014300</t>
  </si>
  <si>
    <t>Осуществление полномочий по подготовке проведения статистических переписей</t>
  </si>
  <si>
    <t>5210300</t>
  </si>
  <si>
    <t xml:space="preserve"> Ведомственная структура расходов бюджета Любимского муниципального района на 2011 год</t>
  </si>
  <si>
    <t>2011 год</t>
  </si>
  <si>
    <t xml:space="preserve"> </t>
  </si>
  <si>
    <t>2011обл</t>
  </si>
  <si>
    <t>Субсидии некоммерческим организациям</t>
  </si>
  <si>
    <t>0113</t>
  </si>
  <si>
    <t>Отдельные мероприятия в области автомобильного транспорта</t>
  </si>
  <si>
    <t>ЦП"Обеспечение Любимского муниципального района документами территориального планирования</t>
  </si>
  <si>
    <t>7951600</t>
  </si>
  <si>
    <t>ЦП "Энергосбережение на территории Любимского МР"</t>
  </si>
  <si>
    <t>7951900</t>
  </si>
  <si>
    <t>4579900</t>
  </si>
  <si>
    <t>1202</t>
  </si>
  <si>
    <t>Другие вопросф в области охраны окружающей среды</t>
  </si>
  <si>
    <t>0605</t>
  </si>
  <si>
    <t>7951800</t>
  </si>
  <si>
    <t>ЦП "Обращение с твердыми бытовыми отходами на территории Любимского МР "в части обеспечения генеральными схемами очистки территорий</t>
  </si>
  <si>
    <t>ЦП "Обеспечение доступности дошкольного образования в Любимском МР"</t>
  </si>
  <si>
    <t>7051400</t>
  </si>
  <si>
    <t xml:space="preserve"> Дошкольное образование</t>
  </si>
  <si>
    <t>ЦП " Поддержка материально-технической базы образовательных учреждений Любимского МР"</t>
  </si>
  <si>
    <t>7051200</t>
  </si>
  <si>
    <t xml:space="preserve">ЦП "Молодежь"в части временной занятости детей 14-17 лет в каникулярное время  </t>
  </si>
  <si>
    <t>7940902</t>
  </si>
  <si>
    <t>Мероприятия в сфере культуры</t>
  </si>
  <si>
    <t>Мероприятия для детей и молодежи</t>
  </si>
  <si>
    <t xml:space="preserve"> Мероприятия по отдыху,оздоровлению и занятости детей   </t>
  </si>
  <si>
    <t xml:space="preserve">Мероприятий для детей и молодежи </t>
  </si>
  <si>
    <t>74 7</t>
  </si>
  <si>
    <t>ЦП "Патриотическое  воспитание граждан  Любимского МР"</t>
  </si>
  <si>
    <t>0909</t>
  </si>
  <si>
    <t>Другие вопросы в области здравоохранения</t>
  </si>
  <si>
    <t>Реализация мер по территориальной программе обязательного медицинского страхования в рамках одноканального финансирования</t>
  </si>
  <si>
    <t>5051799</t>
  </si>
  <si>
    <t>Трансферты бюджету Территориального фонда обязательного иедицинского страхования</t>
  </si>
  <si>
    <t>016</t>
  </si>
  <si>
    <t>5051700</t>
  </si>
  <si>
    <t>Закон РФ от 28 июня 1991 года № 1499-1 "О медицинском страховании граждан в РФ"</t>
  </si>
  <si>
    <t xml:space="preserve">Субсидии на осуществление мероприятий по обеспечению жильем граждан РФ,проживающих в сельской местности </t>
  </si>
  <si>
    <t>ЦП "О государственной поддержке отдельных категорий граждан,проживающих в Любимском МР,по проведению ремонта жилых помещений и(или) работ,направленных на повышение уровня обеспеченности их коммунальными услугами"</t>
  </si>
  <si>
    <t>7952100</t>
  </si>
  <si>
    <t>ОЦП "Семья и дети Ярославии" подпрограмма "Семья и дети "</t>
  </si>
  <si>
    <t>5221307</t>
  </si>
  <si>
    <t>7952000</t>
  </si>
  <si>
    <t xml:space="preserve"> ЦП "Семья и дети  "  </t>
  </si>
  <si>
    <t xml:space="preserve">ЦП "Семья и дети"    </t>
  </si>
  <si>
    <t xml:space="preserve"> ЦП "Профилактиктика безнадзорности,правонарушений и защита прав несовершеннолетних "</t>
  </si>
  <si>
    <t>7951500</t>
  </si>
  <si>
    <t>ЦП "Профилактика правонарушений на территории Любимского МР"</t>
  </si>
  <si>
    <t>1301</t>
  </si>
  <si>
    <t>Обслуживание внутреннего  государственного и муниципального долга</t>
  </si>
  <si>
    <t xml:space="preserve">Дотации на выравнивание бюджетной обеспеченности бюджетам субъектов РФ и муниципальных образований </t>
  </si>
  <si>
    <t>1401</t>
  </si>
  <si>
    <t>Иные дотации</t>
  </si>
  <si>
    <t>1402</t>
  </si>
  <si>
    <t>0203</t>
  </si>
  <si>
    <t>Мобилизационная и вневойсковая подготовка</t>
  </si>
  <si>
    <t>Осуществление первичного воинского учета на территориях,где отсутствуют воинские комиссариаты</t>
  </si>
  <si>
    <t>ОЦП"Обеспечение   муниципальных районов Ярославской области  документами территориального планирования"</t>
  </si>
  <si>
    <t>Субвенции бюджетам муниципальных образований для финансового обеспечения расходных обязательств муниципальных образований,возникающих при  выполнении государственных полномочих РФ,переданных для осуществления органами местного самоуправления в установленн</t>
  </si>
  <si>
    <t>5210200</t>
  </si>
  <si>
    <t>Выплаты медработникам,оказывающим медицинскую помощь детям при отдельных состояниях возникающих у них в перинатальном  периоде</t>
  </si>
  <si>
    <t>5210212</t>
  </si>
  <si>
    <t>Софинансирование социальных программ субъектов РФ,связанных с предоставлением субсидий бюджетам РФ на социальные программы</t>
  </si>
  <si>
    <t>5055510</t>
  </si>
  <si>
    <t xml:space="preserve">Ежемесячное пособие на ребенка </t>
  </si>
  <si>
    <t>5055530</t>
  </si>
  <si>
    <t>Обеспечение мер социальной поддержки  реабилитированных лиц и лиц, признанными пострадавшими от политических репрессий</t>
  </si>
  <si>
    <t>Обеспечение мер социальной поддержки  ветеранов труда и труженикам тыла</t>
  </si>
  <si>
    <t>5055520</t>
  </si>
  <si>
    <t>Выплата соцмального пособия на погребение</t>
  </si>
  <si>
    <t>Реализация государственных функций, связанных с общегосударственным управлением</t>
  </si>
  <si>
    <t>0105</t>
  </si>
  <si>
    <t>Содержание ребенка в семье опекуна и приемной семье, а также  вознаграждение,причитающееся  приемному родителю</t>
  </si>
  <si>
    <t xml:space="preserve">Судебная система </t>
  </si>
  <si>
    <t xml:space="preserve">Составление (изменение и дополнение) списков кандидатов в присяжные заседатели  федеральных судов общей юрисдикции в Российской Федерации </t>
  </si>
  <si>
    <t>0014000</t>
  </si>
  <si>
    <t xml:space="preserve">Субсидии юридическим лицам  </t>
  </si>
  <si>
    <t xml:space="preserve">ЦП "Поддержка молодых семей  Любимского района в приобретении/строительстве/ жилья" </t>
  </si>
  <si>
    <t>ОЦП "Обращение с твердыми бытовыми отходами на территории Л Ярославской области"в части обеспечения муниципальных образований генеральными схемами очистки территорий</t>
  </si>
  <si>
    <t>5226401</t>
  </si>
  <si>
    <t>5225600</t>
  </si>
  <si>
    <t>ОЦП "Обеспечение доступности дошкольного образования в Ярославской области"</t>
  </si>
  <si>
    <t xml:space="preserve">Целевая статья </t>
  </si>
  <si>
    <t xml:space="preserve">Выравнивание бюджетной обеспеченности поселений из  областного  фонда финансовой поддержки  </t>
  </si>
  <si>
    <t>5160131</t>
  </si>
  <si>
    <t>5160132</t>
  </si>
  <si>
    <t xml:space="preserve">ЦП"Улучшение условий охраны труда в Любимском МР" </t>
  </si>
  <si>
    <t>7952300</t>
  </si>
  <si>
    <t>ЦП"Развитие муниципальной службы в Любимском МР"</t>
  </si>
  <si>
    <t>7952400</t>
  </si>
  <si>
    <t>7952500</t>
  </si>
  <si>
    <t>7952600</t>
  </si>
  <si>
    <t>ЦП"Развитие сельского хозяйства в Любимском МР"</t>
  </si>
  <si>
    <t>ЦП "Подготовка к зиме"</t>
  </si>
  <si>
    <t>7951700</t>
  </si>
  <si>
    <t xml:space="preserve"> Массовый спорт </t>
  </si>
  <si>
    <t xml:space="preserve"> ЦП"Развитие физической культуры и спорта в Любимском МР  </t>
  </si>
  <si>
    <t>Коммунальное хозяйство</t>
  </si>
  <si>
    <t>Межбюджетные трансферты</t>
  </si>
  <si>
    <t>Межбюджетные трансферты на обеспечение равной доступности жилищно-коммунальных услуг для населения</t>
  </si>
  <si>
    <t>ЦП"Меры поддержки общественных организаций ветеранов и инвалидов"</t>
  </si>
  <si>
    <t>Мероприятия по улучшению жилищных условий граждан РФ,проживающих   в сельской местности"</t>
  </si>
  <si>
    <t xml:space="preserve">                                                                   от 27.12.2010 года                   №  71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</si>
</sst>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&quot;р.&quot;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 readingOrder="1"/>
    </xf>
    <xf numFmtId="0" fontId="7" fillId="0" borderId="1" xfId="0" applyFont="1" applyBorder="1" applyAlignment="1">
      <alignment vertical="top" wrapText="1" readingOrder="1"/>
    </xf>
    <xf numFmtId="0" fontId="4" fillId="0" borderId="1" xfId="0" applyFont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7" fillId="0" borderId="1" xfId="0" applyFont="1" applyFill="1" applyBorder="1" applyAlignment="1">
      <alignment vertical="top" wrapText="1" readingOrder="1"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 vertical="top" wrapText="1" readingOrder="1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vertical="top" wrapText="1" readingOrder="1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vertical="top" wrapText="1"/>
    </xf>
    <xf numFmtId="0" fontId="10" fillId="0" borderId="0" xfId="0" applyFont="1" applyAlignment="1">
      <alignment/>
    </xf>
    <xf numFmtId="3" fontId="6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3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8"/>
  <sheetViews>
    <sheetView tabSelected="1" workbookViewId="0" topLeftCell="A358">
      <selection activeCell="A17" sqref="A17"/>
    </sheetView>
  </sheetViews>
  <sheetFormatPr defaultColWidth="9.00390625" defaultRowHeight="12.75"/>
  <cols>
    <col min="1" max="1" width="62.125" style="0" customWidth="1"/>
    <col min="2" max="2" width="4.875" style="0" customWidth="1"/>
    <col min="3" max="3" width="9.125" style="0" hidden="1" customWidth="1"/>
    <col min="4" max="4" width="4.875" style="0" customWidth="1"/>
    <col min="5" max="5" width="7.625" style="0" customWidth="1"/>
    <col min="6" max="6" width="5.875" style="0" customWidth="1"/>
    <col min="7" max="7" width="12.375" style="0" hidden="1" customWidth="1"/>
    <col min="8" max="8" width="0.12890625" style="0" customWidth="1"/>
    <col min="9" max="9" width="11.75390625" style="0" customWidth="1"/>
    <col min="10" max="10" width="0.12890625" style="0" customWidth="1"/>
  </cols>
  <sheetData>
    <row r="1" spans="1:7" ht="12.75">
      <c r="A1" s="88" t="s">
        <v>227</v>
      </c>
      <c r="B1" s="88"/>
      <c r="C1" s="88"/>
      <c r="D1" s="88"/>
      <c r="E1" s="88"/>
      <c r="F1" s="88"/>
      <c r="G1" s="88"/>
    </row>
    <row r="2" spans="1:7" ht="12.75">
      <c r="A2" s="89" t="s">
        <v>211</v>
      </c>
      <c r="B2" s="89"/>
      <c r="C2" s="89"/>
      <c r="D2" s="89"/>
      <c r="E2" s="89"/>
      <c r="F2" s="89"/>
      <c r="G2" s="89"/>
    </row>
    <row r="3" spans="1:7" ht="12.75">
      <c r="A3" s="77" t="s">
        <v>402</v>
      </c>
      <c r="B3" s="77"/>
      <c r="C3" s="77"/>
      <c r="D3" s="77"/>
      <c r="E3" s="77"/>
      <c r="F3" s="77"/>
      <c r="G3" s="77"/>
    </row>
    <row r="4" spans="1:7" ht="42.75" customHeight="1">
      <c r="A4" s="74" t="s">
        <v>299</v>
      </c>
      <c r="B4" s="74"/>
      <c r="C4" s="74"/>
      <c r="D4" s="74"/>
      <c r="E4" s="74"/>
      <c r="F4" s="74"/>
      <c r="G4" s="74"/>
    </row>
    <row r="5" spans="1:7" ht="15.75" hidden="1">
      <c r="A5" s="16"/>
      <c r="B5" s="16"/>
      <c r="C5" s="16"/>
      <c r="D5" s="16"/>
      <c r="E5" s="16"/>
      <c r="F5" s="16"/>
      <c r="G5" s="16"/>
    </row>
    <row r="6" spans="1:9" ht="12.75">
      <c r="A6" s="75" t="s">
        <v>4</v>
      </c>
      <c r="B6" s="76" t="s">
        <v>2</v>
      </c>
      <c r="C6" s="76"/>
      <c r="D6" s="76"/>
      <c r="E6" s="76"/>
      <c r="F6" s="76"/>
      <c r="G6" s="70" t="s">
        <v>261</v>
      </c>
      <c r="H6" s="69" t="s">
        <v>302</v>
      </c>
      <c r="I6" s="69" t="s">
        <v>300</v>
      </c>
    </row>
    <row r="7" spans="1:9" ht="12.75" customHeight="1">
      <c r="A7" s="75"/>
      <c r="B7" s="67" t="s">
        <v>0</v>
      </c>
      <c r="C7" s="71" t="s">
        <v>3</v>
      </c>
      <c r="D7" s="72"/>
      <c r="E7" s="72"/>
      <c r="F7" s="73"/>
      <c r="G7" s="70"/>
      <c r="H7" s="69"/>
      <c r="I7" s="69"/>
    </row>
    <row r="8" spans="1:9" ht="12.75">
      <c r="A8" s="75"/>
      <c r="B8" s="67"/>
      <c r="C8" s="85"/>
      <c r="D8" s="86"/>
      <c r="E8" s="86"/>
      <c r="F8" s="87"/>
      <c r="G8" s="70"/>
      <c r="H8" s="69"/>
      <c r="I8" s="69"/>
    </row>
    <row r="9" spans="1:9" ht="12.75">
      <c r="A9" s="75"/>
      <c r="B9" s="68"/>
      <c r="C9" s="75" t="s">
        <v>5</v>
      </c>
      <c r="D9" s="75"/>
      <c r="E9" s="75" t="s">
        <v>382</v>
      </c>
      <c r="F9" s="67" t="s">
        <v>1</v>
      </c>
      <c r="G9" s="70"/>
      <c r="H9" s="69"/>
      <c r="I9" s="69"/>
    </row>
    <row r="10" spans="1:9" ht="12.75">
      <c r="A10" s="75"/>
      <c r="B10" s="68"/>
      <c r="C10" s="75"/>
      <c r="D10" s="75"/>
      <c r="E10" s="75"/>
      <c r="F10" s="67"/>
      <c r="G10" s="70"/>
      <c r="H10" s="69"/>
      <c r="I10" s="69"/>
    </row>
    <row r="11" spans="1:9" ht="31.5" customHeight="1">
      <c r="A11" s="75"/>
      <c r="B11" s="68"/>
      <c r="C11" s="75"/>
      <c r="D11" s="75"/>
      <c r="E11" s="75"/>
      <c r="F11" s="67"/>
      <c r="G11" s="70"/>
      <c r="H11" s="69"/>
      <c r="I11" s="69"/>
    </row>
    <row r="12" spans="1:9" ht="12.75">
      <c r="A12" s="25">
        <v>1</v>
      </c>
      <c r="B12" s="25">
        <v>2</v>
      </c>
      <c r="C12" s="81">
        <v>3</v>
      </c>
      <c r="D12" s="81"/>
      <c r="E12" s="25">
        <v>4</v>
      </c>
      <c r="F12" s="25">
        <v>5</v>
      </c>
      <c r="G12" s="45">
        <v>6</v>
      </c>
      <c r="H12" s="46"/>
      <c r="I12" s="46"/>
    </row>
    <row r="13" spans="1:9" ht="12.75" customHeight="1">
      <c r="A13" s="20" t="s">
        <v>6</v>
      </c>
      <c r="B13" s="26">
        <v>810</v>
      </c>
      <c r="C13" s="82"/>
      <c r="D13" s="82"/>
      <c r="E13" s="8"/>
      <c r="F13" s="8"/>
      <c r="G13" s="47">
        <f>G14+G18+G22+G25+G28+G41+G45+G49+G53+G57+G76+G80+G96+G99+G106+G111+G135+G144+G148+G152</f>
        <v>62048800</v>
      </c>
      <c r="H13" s="47">
        <f>H14+H18+H22+H25+H28+H41+H45+H49+H53+H57+H76+H80+H96+H99+H106+H111+H135+H144+H148+H152</f>
        <v>14223000</v>
      </c>
      <c r="I13" s="54">
        <f aca="true" t="shared" si="0" ref="I13:I44">G13+H13</f>
        <v>76271800</v>
      </c>
    </row>
    <row r="14" spans="1:9" s="44" customFormat="1" ht="23.25" customHeight="1">
      <c r="A14" s="21" t="s">
        <v>228</v>
      </c>
      <c r="B14" s="10"/>
      <c r="C14" s="7"/>
      <c r="D14" s="7" t="s">
        <v>229</v>
      </c>
      <c r="E14" s="7"/>
      <c r="F14" s="7"/>
      <c r="G14" s="48">
        <f aca="true" t="shared" si="1" ref="G14:H16">G15</f>
        <v>1030000</v>
      </c>
      <c r="H14" s="48">
        <f t="shared" si="1"/>
        <v>0</v>
      </c>
      <c r="I14" s="54">
        <f t="shared" si="0"/>
        <v>1030000</v>
      </c>
    </row>
    <row r="15" spans="1:9" s="30" customFormat="1" ht="24.75" customHeight="1">
      <c r="A15" s="22" t="s">
        <v>8</v>
      </c>
      <c r="B15" s="26"/>
      <c r="C15" s="8"/>
      <c r="D15" s="9"/>
      <c r="E15" s="9" t="s">
        <v>73</v>
      </c>
      <c r="F15" s="9"/>
      <c r="G15" s="49">
        <f t="shared" si="1"/>
        <v>1030000</v>
      </c>
      <c r="H15" s="49">
        <f t="shared" si="1"/>
        <v>0</v>
      </c>
      <c r="I15" s="52">
        <f t="shared" si="0"/>
        <v>1030000</v>
      </c>
    </row>
    <row r="16" spans="1:9" s="30" customFormat="1" ht="12" customHeight="1">
      <c r="A16" s="22" t="s">
        <v>230</v>
      </c>
      <c r="B16" s="26"/>
      <c r="C16" s="8"/>
      <c r="D16" s="9"/>
      <c r="E16" s="9" t="s">
        <v>231</v>
      </c>
      <c r="F16" s="9"/>
      <c r="G16" s="49">
        <f t="shared" si="1"/>
        <v>1030000</v>
      </c>
      <c r="H16" s="49">
        <f t="shared" si="1"/>
        <v>0</v>
      </c>
      <c r="I16" s="52">
        <f t="shared" si="0"/>
        <v>1030000</v>
      </c>
    </row>
    <row r="17" spans="1:9" s="29" customFormat="1" ht="12.75" customHeight="1">
      <c r="A17" s="19" t="s">
        <v>10</v>
      </c>
      <c r="B17" s="1"/>
      <c r="C17" s="2"/>
      <c r="D17" s="2"/>
      <c r="E17" s="2"/>
      <c r="F17" s="2" t="s">
        <v>88</v>
      </c>
      <c r="G17" s="45">
        <v>1030000</v>
      </c>
      <c r="H17" s="50"/>
      <c r="I17" s="50">
        <f t="shared" si="0"/>
        <v>1030000</v>
      </c>
    </row>
    <row r="18" spans="1:9" s="44" customFormat="1" ht="36.75" customHeight="1">
      <c r="A18" s="21" t="s">
        <v>7</v>
      </c>
      <c r="B18" s="10"/>
      <c r="C18" s="80" t="s">
        <v>97</v>
      </c>
      <c r="D18" s="80"/>
      <c r="E18" s="7"/>
      <c r="F18" s="7"/>
      <c r="G18" s="48">
        <f aca="true" t="shared" si="2" ref="G18:H20">G19</f>
        <v>13908000</v>
      </c>
      <c r="H18" s="48">
        <f t="shared" si="2"/>
        <v>488000</v>
      </c>
      <c r="I18" s="51">
        <f t="shared" si="0"/>
        <v>14396000</v>
      </c>
    </row>
    <row r="19" spans="1:9" s="30" customFormat="1" ht="36.75" customHeight="1">
      <c r="A19" s="22" t="s">
        <v>8</v>
      </c>
      <c r="B19" s="11"/>
      <c r="C19" s="78"/>
      <c r="D19" s="78"/>
      <c r="E19" s="9" t="s">
        <v>73</v>
      </c>
      <c r="F19" s="9"/>
      <c r="G19" s="49">
        <f t="shared" si="2"/>
        <v>13908000</v>
      </c>
      <c r="H19" s="49">
        <f t="shared" si="2"/>
        <v>488000</v>
      </c>
      <c r="I19" s="54">
        <f t="shared" si="0"/>
        <v>14396000</v>
      </c>
    </row>
    <row r="20" spans="1:9" s="30" customFormat="1" ht="12.75">
      <c r="A20" s="22" t="s">
        <v>9</v>
      </c>
      <c r="B20" s="11"/>
      <c r="C20" s="78"/>
      <c r="D20" s="78"/>
      <c r="E20" s="9" t="s">
        <v>74</v>
      </c>
      <c r="F20" s="9"/>
      <c r="G20" s="49">
        <f t="shared" si="2"/>
        <v>13908000</v>
      </c>
      <c r="H20" s="49">
        <f t="shared" si="2"/>
        <v>488000</v>
      </c>
      <c r="I20" s="54">
        <f t="shared" si="0"/>
        <v>14396000</v>
      </c>
    </row>
    <row r="21" spans="1:9" s="29" customFormat="1" ht="13.5" customHeight="1">
      <c r="A21" s="19" t="s">
        <v>10</v>
      </c>
      <c r="B21" s="1"/>
      <c r="C21" s="2"/>
      <c r="D21" s="2"/>
      <c r="E21" s="2"/>
      <c r="F21" s="2" t="s">
        <v>88</v>
      </c>
      <c r="G21" s="45">
        <v>13908000</v>
      </c>
      <c r="H21" s="50">
        <v>488000</v>
      </c>
      <c r="I21" s="54">
        <f t="shared" si="0"/>
        <v>14396000</v>
      </c>
    </row>
    <row r="22" spans="1:9" s="44" customFormat="1" ht="11.25" customHeight="1">
      <c r="A22" s="21" t="s">
        <v>373</v>
      </c>
      <c r="B22" s="10"/>
      <c r="C22" s="80" t="s">
        <v>371</v>
      </c>
      <c r="D22" s="80"/>
      <c r="E22" s="7"/>
      <c r="F22" s="7"/>
      <c r="G22" s="48">
        <f>G23</f>
        <v>0</v>
      </c>
      <c r="H22" s="48">
        <f>H23</f>
        <v>0</v>
      </c>
      <c r="I22" s="54">
        <f t="shared" si="0"/>
        <v>0</v>
      </c>
    </row>
    <row r="23" spans="1:9" s="30" customFormat="1" ht="24.75" customHeight="1">
      <c r="A23" s="22" t="s">
        <v>374</v>
      </c>
      <c r="B23" s="11"/>
      <c r="C23" s="78"/>
      <c r="D23" s="78"/>
      <c r="E23" s="9" t="s">
        <v>375</v>
      </c>
      <c r="F23" s="9"/>
      <c r="G23" s="49">
        <f>G24</f>
        <v>0</v>
      </c>
      <c r="H23" s="49">
        <f>H24</f>
        <v>0</v>
      </c>
      <c r="I23" s="54">
        <f t="shared" si="0"/>
        <v>0</v>
      </c>
    </row>
    <row r="24" spans="1:9" ht="12.75" customHeight="1">
      <c r="A24" s="19" t="s">
        <v>10</v>
      </c>
      <c r="B24" s="1"/>
      <c r="C24" s="79"/>
      <c r="D24" s="79"/>
      <c r="E24" s="2"/>
      <c r="F24" s="2" t="s">
        <v>88</v>
      </c>
      <c r="G24" s="49"/>
      <c r="H24" s="46"/>
      <c r="I24" s="54">
        <f t="shared" si="0"/>
        <v>0</v>
      </c>
    </row>
    <row r="25" spans="1:9" s="44" customFormat="1" ht="11.25" customHeight="1">
      <c r="A25" s="21" t="s">
        <v>11</v>
      </c>
      <c r="B25" s="10"/>
      <c r="C25" s="80" t="s">
        <v>170</v>
      </c>
      <c r="D25" s="80"/>
      <c r="E25" s="7"/>
      <c r="F25" s="7"/>
      <c r="G25" s="48">
        <f>G26</f>
        <v>1154000</v>
      </c>
      <c r="H25" s="48">
        <f>H26</f>
        <v>0</v>
      </c>
      <c r="I25" s="54">
        <f t="shared" si="0"/>
        <v>1154000</v>
      </c>
    </row>
    <row r="26" spans="1:9" s="30" customFormat="1" ht="13.5">
      <c r="A26" s="22" t="s">
        <v>12</v>
      </c>
      <c r="B26" s="11"/>
      <c r="C26" s="78"/>
      <c r="D26" s="78"/>
      <c r="E26" s="9" t="s">
        <v>75</v>
      </c>
      <c r="F26" s="9"/>
      <c r="G26" s="47">
        <f>G27</f>
        <v>1154000</v>
      </c>
      <c r="H26" s="47">
        <f>H27</f>
        <v>0</v>
      </c>
      <c r="I26" s="54">
        <f t="shared" si="0"/>
        <v>1154000</v>
      </c>
    </row>
    <row r="27" spans="1:9" s="29" customFormat="1" ht="12.75">
      <c r="A27" s="19" t="s">
        <v>13</v>
      </c>
      <c r="B27" s="1"/>
      <c r="C27" s="79"/>
      <c r="D27" s="79"/>
      <c r="E27" s="2"/>
      <c r="F27" s="2" t="s">
        <v>90</v>
      </c>
      <c r="G27" s="45">
        <v>1154000</v>
      </c>
      <c r="H27" s="50"/>
      <c r="I27" s="54">
        <f t="shared" si="0"/>
        <v>1154000</v>
      </c>
    </row>
    <row r="28" spans="1:9" s="44" customFormat="1" ht="14.25" customHeight="1">
      <c r="A28" s="21" t="s">
        <v>14</v>
      </c>
      <c r="B28" s="10"/>
      <c r="C28" s="80" t="s">
        <v>304</v>
      </c>
      <c r="D28" s="80"/>
      <c r="E28" s="7"/>
      <c r="F28" s="7"/>
      <c r="G28" s="48">
        <f>G29+G32+G34+G36+G38</f>
        <v>850000</v>
      </c>
      <c r="H28" s="48">
        <f>H29+H32+H34+H36+H38</f>
        <v>1090000</v>
      </c>
      <c r="I28" s="54">
        <f t="shared" si="0"/>
        <v>1940000</v>
      </c>
    </row>
    <row r="29" spans="1:9" s="30" customFormat="1" ht="25.5">
      <c r="A29" s="28" t="s">
        <v>159</v>
      </c>
      <c r="B29" s="11"/>
      <c r="C29" s="78"/>
      <c r="D29" s="78"/>
      <c r="E29" s="9" t="s">
        <v>157</v>
      </c>
      <c r="F29" s="9"/>
      <c r="G29" s="49">
        <f>G30</f>
        <v>300000</v>
      </c>
      <c r="H29" s="49">
        <f>H30</f>
        <v>0</v>
      </c>
      <c r="I29" s="54">
        <f t="shared" si="0"/>
        <v>300000</v>
      </c>
    </row>
    <row r="30" spans="1:9" s="30" customFormat="1" ht="25.5">
      <c r="A30" s="28" t="s">
        <v>160</v>
      </c>
      <c r="B30" s="11"/>
      <c r="C30" s="78"/>
      <c r="D30" s="78"/>
      <c r="E30" s="9" t="s">
        <v>158</v>
      </c>
      <c r="F30" s="9"/>
      <c r="G30" s="49">
        <f>G31</f>
        <v>300000</v>
      </c>
      <c r="H30" s="49">
        <f>H31</f>
        <v>0</v>
      </c>
      <c r="I30" s="54">
        <f t="shared" si="0"/>
        <v>300000</v>
      </c>
    </row>
    <row r="31" spans="1:9" s="29" customFormat="1" ht="12.75">
      <c r="A31" s="27" t="s">
        <v>10</v>
      </c>
      <c r="B31" s="1"/>
      <c r="C31" s="79"/>
      <c r="D31" s="79"/>
      <c r="E31" s="2"/>
      <c r="F31" s="2" t="s">
        <v>88</v>
      </c>
      <c r="G31" s="45">
        <v>300000</v>
      </c>
      <c r="H31" s="50"/>
      <c r="I31" s="54">
        <f t="shared" si="0"/>
        <v>300000</v>
      </c>
    </row>
    <row r="32" spans="1:9" s="30" customFormat="1" ht="12.75" customHeight="1">
      <c r="A32" s="43" t="s">
        <v>370</v>
      </c>
      <c r="B32" s="34"/>
      <c r="C32" s="35"/>
      <c r="D32" s="35"/>
      <c r="E32" s="35" t="s">
        <v>248</v>
      </c>
      <c r="F32" s="35"/>
      <c r="G32" s="49">
        <f>G33</f>
        <v>500000</v>
      </c>
      <c r="H32" s="49">
        <f>H33</f>
        <v>0</v>
      </c>
      <c r="I32" s="54">
        <f t="shared" si="0"/>
        <v>500000</v>
      </c>
    </row>
    <row r="33" spans="1:9" s="29" customFormat="1" ht="12.75">
      <c r="A33" s="39" t="s">
        <v>303</v>
      </c>
      <c r="B33" s="38"/>
      <c r="C33" s="37"/>
      <c r="D33" s="37"/>
      <c r="E33" s="37"/>
      <c r="F33" s="37" t="s">
        <v>210</v>
      </c>
      <c r="G33" s="45">
        <v>500000</v>
      </c>
      <c r="H33" s="50"/>
      <c r="I33" s="54">
        <f t="shared" si="0"/>
        <v>500000</v>
      </c>
    </row>
    <row r="34" spans="1:9" s="30" customFormat="1" ht="12" customHeight="1">
      <c r="A34" s="22" t="s">
        <v>15</v>
      </c>
      <c r="B34" s="11"/>
      <c r="C34" s="78"/>
      <c r="D34" s="78"/>
      <c r="E34" s="9" t="s">
        <v>76</v>
      </c>
      <c r="F34" s="9"/>
      <c r="G34" s="49">
        <f>G35</f>
        <v>0</v>
      </c>
      <c r="H34" s="49">
        <f>H35</f>
        <v>950000</v>
      </c>
      <c r="I34" s="54">
        <f t="shared" si="0"/>
        <v>950000</v>
      </c>
    </row>
    <row r="35" spans="1:9" ht="13.5">
      <c r="A35" s="19" t="s">
        <v>10</v>
      </c>
      <c r="B35" s="3"/>
      <c r="C35" s="79"/>
      <c r="D35" s="79"/>
      <c r="E35" s="2"/>
      <c r="F35" s="2" t="s">
        <v>88</v>
      </c>
      <c r="G35" s="47"/>
      <c r="H35" s="46">
        <v>950000</v>
      </c>
      <c r="I35" s="54">
        <f t="shared" si="0"/>
        <v>950000</v>
      </c>
    </row>
    <row r="36" spans="1:9" s="30" customFormat="1" ht="14.25" customHeight="1">
      <c r="A36" s="33" t="s">
        <v>297</v>
      </c>
      <c r="B36" s="42"/>
      <c r="C36" s="35"/>
      <c r="D36" s="35"/>
      <c r="E36" s="35" t="s">
        <v>296</v>
      </c>
      <c r="F36" s="35"/>
      <c r="G36" s="49">
        <f>G37</f>
        <v>0</v>
      </c>
      <c r="H36" s="49">
        <f>H37</f>
        <v>140000</v>
      </c>
      <c r="I36" s="54">
        <f t="shared" si="0"/>
        <v>140000</v>
      </c>
    </row>
    <row r="37" spans="1:9" ht="13.5">
      <c r="A37" s="36" t="s">
        <v>10</v>
      </c>
      <c r="B37" s="40"/>
      <c r="C37" s="37"/>
      <c r="D37" s="37"/>
      <c r="E37" s="37"/>
      <c r="F37" s="37" t="s">
        <v>88</v>
      </c>
      <c r="G37" s="47"/>
      <c r="H37" s="46">
        <v>140000</v>
      </c>
      <c r="I37" s="54">
        <f t="shared" si="0"/>
        <v>140000</v>
      </c>
    </row>
    <row r="38" spans="1:9" s="30" customFormat="1" ht="12.75">
      <c r="A38" s="22" t="s">
        <v>184</v>
      </c>
      <c r="B38" s="4"/>
      <c r="C38" s="9"/>
      <c r="D38" s="9"/>
      <c r="E38" s="9" t="s">
        <v>185</v>
      </c>
      <c r="F38" s="9"/>
      <c r="G38" s="49">
        <f>G39</f>
        <v>50000</v>
      </c>
      <c r="H38" s="49"/>
      <c r="I38" s="54">
        <f t="shared" si="0"/>
        <v>50000</v>
      </c>
    </row>
    <row r="39" spans="1:9" s="30" customFormat="1" ht="11.25" customHeight="1">
      <c r="A39" s="33" t="s">
        <v>388</v>
      </c>
      <c r="B39" s="42"/>
      <c r="C39" s="35"/>
      <c r="D39" s="35"/>
      <c r="E39" s="35" t="s">
        <v>389</v>
      </c>
      <c r="F39" s="35"/>
      <c r="G39" s="47">
        <f>G40</f>
        <v>50000</v>
      </c>
      <c r="H39" s="52"/>
      <c r="I39" s="54">
        <f t="shared" si="0"/>
        <v>50000</v>
      </c>
    </row>
    <row r="40" spans="1:9" ht="12.75" customHeight="1">
      <c r="A40" s="19" t="s">
        <v>10</v>
      </c>
      <c r="B40" s="3"/>
      <c r="C40" s="79"/>
      <c r="D40" s="79"/>
      <c r="E40" s="2"/>
      <c r="F40" s="2" t="s">
        <v>88</v>
      </c>
      <c r="G40" s="47">
        <v>50000</v>
      </c>
      <c r="H40" s="46"/>
      <c r="I40" s="54">
        <f t="shared" si="0"/>
        <v>50000</v>
      </c>
    </row>
    <row r="41" spans="1:9" s="44" customFormat="1" ht="24.75" customHeight="1">
      <c r="A41" s="21" t="s">
        <v>256</v>
      </c>
      <c r="B41" s="6"/>
      <c r="C41" s="7"/>
      <c r="D41" s="7" t="s">
        <v>253</v>
      </c>
      <c r="E41" s="7"/>
      <c r="F41" s="7"/>
      <c r="G41" s="48">
        <f aca="true" t="shared" si="3" ref="G41:H43">G42</f>
        <v>100000</v>
      </c>
      <c r="H41" s="48">
        <f t="shared" si="3"/>
        <v>0</v>
      </c>
      <c r="I41" s="54">
        <f t="shared" si="0"/>
        <v>100000</v>
      </c>
    </row>
    <row r="42" spans="1:9" s="30" customFormat="1" ht="24.75" customHeight="1">
      <c r="A42" s="22" t="s">
        <v>254</v>
      </c>
      <c r="B42" s="4"/>
      <c r="C42" s="9"/>
      <c r="D42" s="9"/>
      <c r="E42" s="9" t="s">
        <v>255</v>
      </c>
      <c r="F42" s="9"/>
      <c r="G42" s="49">
        <f t="shared" si="3"/>
        <v>100000</v>
      </c>
      <c r="H42" s="49">
        <f t="shared" si="3"/>
        <v>0</v>
      </c>
      <c r="I42" s="54">
        <f t="shared" si="0"/>
        <v>100000</v>
      </c>
    </row>
    <row r="43" spans="1:9" s="30" customFormat="1" ht="24.75" customHeight="1">
      <c r="A43" s="22" t="s">
        <v>257</v>
      </c>
      <c r="B43" s="4"/>
      <c r="C43" s="9"/>
      <c r="D43" s="9"/>
      <c r="E43" s="9" t="s">
        <v>258</v>
      </c>
      <c r="F43" s="9"/>
      <c r="G43" s="49">
        <f t="shared" si="3"/>
        <v>100000</v>
      </c>
      <c r="H43" s="49">
        <f t="shared" si="3"/>
        <v>0</v>
      </c>
      <c r="I43" s="54">
        <f t="shared" si="0"/>
        <v>100000</v>
      </c>
    </row>
    <row r="44" spans="1:9" s="29" customFormat="1" ht="12.75">
      <c r="A44" s="19" t="s">
        <v>10</v>
      </c>
      <c r="B44" s="1"/>
      <c r="C44" s="79"/>
      <c r="D44" s="79"/>
      <c r="E44" s="2"/>
      <c r="F44" s="2" t="s">
        <v>88</v>
      </c>
      <c r="G44" s="45">
        <v>100000</v>
      </c>
      <c r="H44" s="50"/>
      <c r="I44" s="54">
        <f t="shared" si="0"/>
        <v>100000</v>
      </c>
    </row>
    <row r="45" spans="1:9" s="44" customFormat="1" ht="11.25" customHeight="1">
      <c r="A45" s="31" t="s">
        <v>285</v>
      </c>
      <c r="B45" s="41"/>
      <c r="C45" s="32"/>
      <c r="D45" s="32" t="s">
        <v>282</v>
      </c>
      <c r="E45" s="32"/>
      <c r="F45" s="32"/>
      <c r="G45" s="48">
        <f aca="true" t="shared" si="4" ref="G45:H47">G46</f>
        <v>50000</v>
      </c>
      <c r="H45" s="48">
        <f t="shared" si="4"/>
        <v>0</v>
      </c>
      <c r="I45" s="54">
        <f aca="true" t="shared" si="5" ref="I45:I76">G45+H45</f>
        <v>50000</v>
      </c>
    </row>
    <row r="46" spans="1:9" s="30" customFormat="1" ht="12.75" customHeight="1">
      <c r="A46" s="33" t="s">
        <v>286</v>
      </c>
      <c r="B46" s="42"/>
      <c r="C46" s="35"/>
      <c r="D46" s="35"/>
      <c r="E46" s="35" t="s">
        <v>283</v>
      </c>
      <c r="F46" s="35"/>
      <c r="G46" s="49">
        <f t="shared" si="4"/>
        <v>50000</v>
      </c>
      <c r="H46" s="49">
        <f t="shared" si="4"/>
        <v>0</v>
      </c>
      <c r="I46" s="54">
        <f t="shared" si="5"/>
        <v>50000</v>
      </c>
    </row>
    <row r="47" spans="1:9" s="30" customFormat="1" ht="11.25" customHeight="1">
      <c r="A47" s="33" t="s">
        <v>292</v>
      </c>
      <c r="B47" s="42"/>
      <c r="C47" s="35"/>
      <c r="D47" s="35"/>
      <c r="E47" s="35" t="s">
        <v>284</v>
      </c>
      <c r="F47" s="35"/>
      <c r="G47" s="49">
        <f t="shared" si="4"/>
        <v>50000</v>
      </c>
      <c r="H47" s="49">
        <f t="shared" si="4"/>
        <v>0</v>
      </c>
      <c r="I47" s="54">
        <f t="shared" si="5"/>
        <v>50000</v>
      </c>
    </row>
    <row r="48" spans="1:9" s="29" customFormat="1" ht="12" customHeight="1">
      <c r="A48" s="36" t="s">
        <v>17</v>
      </c>
      <c r="B48" s="40"/>
      <c r="C48" s="37"/>
      <c r="D48" s="37"/>
      <c r="E48" s="37"/>
      <c r="F48" s="37" t="s">
        <v>91</v>
      </c>
      <c r="G48" s="45">
        <v>50000</v>
      </c>
      <c r="H48" s="50"/>
      <c r="I48" s="54">
        <f t="shared" si="5"/>
        <v>50000</v>
      </c>
    </row>
    <row r="49" spans="1:9" s="44" customFormat="1" ht="12" customHeight="1">
      <c r="A49" s="21" t="s">
        <v>16</v>
      </c>
      <c r="B49" s="6"/>
      <c r="C49" s="80" t="s">
        <v>98</v>
      </c>
      <c r="D49" s="80"/>
      <c r="E49" s="7"/>
      <c r="F49" s="7"/>
      <c r="G49" s="48">
        <f>G51</f>
        <v>100000</v>
      </c>
      <c r="H49" s="48">
        <f>H51</f>
        <v>0</v>
      </c>
      <c r="I49" s="54">
        <f t="shared" si="5"/>
        <v>100000</v>
      </c>
    </row>
    <row r="50" spans="1:9" s="30" customFormat="1" ht="12.75">
      <c r="A50" s="22" t="s">
        <v>184</v>
      </c>
      <c r="B50" s="4"/>
      <c r="C50" s="9"/>
      <c r="D50" s="9"/>
      <c r="E50" s="9" t="s">
        <v>185</v>
      </c>
      <c r="F50" s="9"/>
      <c r="G50" s="49">
        <f>G51</f>
        <v>100000</v>
      </c>
      <c r="H50" s="49">
        <f>H51</f>
        <v>0</v>
      </c>
      <c r="I50" s="54">
        <f t="shared" si="5"/>
        <v>100000</v>
      </c>
    </row>
    <row r="51" spans="1:9" s="30" customFormat="1" ht="12.75" customHeight="1">
      <c r="A51" s="22" t="s">
        <v>392</v>
      </c>
      <c r="B51" s="4"/>
      <c r="C51" s="78"/>
      <c r="D51" s="78"/>
      <c r="E51" s="9" t="s">
        <v>391</v>
      </c>
      <c r="F51" s="9"/>
      <c r="G51" s="49">
        <f>G52</f>
        <v>100000</v>
      </c>
      <c r="H51" s="49">
        <f>H52</f>
        <v>0</v>
      </c>
      <c r="I51" s="54">
        <f t="shared" si="5"/>
        <v>100000</v>
      </c>
    </row>
    <row r="52" spans="1:9" s="29" customFormat="1" ht="12.75">
      <c r="A52" s="19" t="s">
        <v>10</v>
      </c>
      <c r="B52" s="3"/>
      <c r="C52" s="79"/>
      <c r="D52" s="79"/>
      <c r="E52" s="2"/>
      <c r="F52" s="2" t="s">
        <v>88</v>
      </c>
      <c r="G52" s="45">
        <v>100000</v>
      </c>
      <c r="H52" s="50"/>
      <c r="I52" s="54">
        <f t="shared" si="5"/>
        <v>100000</v>
      </c>
    </row>
    <row r="53" spans="1:9" s="44" customFormat="1" ht="12" customHeight="1">
      <c r="A53" s="21" t="s">
        <v>18</v>
      </c>
      <c r="B53" s="6"/>
      <c r="C53" s="80" t="s">
        <v>99</v>
      </c>
      <c r="D53" s="80"/>
      <c r="E53" s="7"/>
      <c r="F53" s="7"/>
      <c r="G53" s="48">
        <f aca="true" t="shared" si="6" ref="G53:H55">G54</f>
        <v>1100000</v>
      </c>
      <c r="H53" s="48">
        <f t="shared" si="6"/>
        <v>0</v>
      </c>
      <c r="I53" s="54">
        <f t="shared" si="5"/>
        <v>1100000</v>
      </c>
    </row>
    <row r="54" spans="1:9" s="30" customFormat="1" ht="12.75">
      <c r="A54" s="22" t="s">
        <v>19</v>
      </c>
      <c r="B54" s="4"/>
      <c r="C54" s="78"/>
      <c r="D54" s="78"/>
      <c r="E54" s="9" t="s">
        <v>100</v>
      </c>
      <c r="F54" s="9"/>
      <c r="G54" s="49">
        <f t="shared" si="6"/>
        <v>1100000</v>
      </c>
      <c r="H54" s="49">
        <f t="shared" si="6"/>
        <v>0</v>
      </c>
      <c r="I54" s="54">
        <f t="shared" si="5"/>
        <v>1100000</v>
      </c>
    </row>
    <row r="55" spans="1:9" s="30" customFormat="1" ht="12.75">
      <c r="A55" s="22" t="s">
        <v>305</v>
      </c>
      <c r="B55" s="4"/>
      <c r="C55" s="9"/>
      <c r="D55" s="9"/>
      <c r="E55" s="9" t="s">
        <v>102</v>
      </c>
      <c r="F55" s="9"/>
      <c r="G55" s="49">
        <f t="shared" si="6"/>
        <v>1100000</v>
      </c>
      <c r="H55" s="49">
        <f t="shared" si="6"/>
        <v>0</v>
      </c>
      <c r="I55" s="54">
        <f t="shared" si="5"/>
        <v>1100000</v>
      </c>
    </row>
    <row r="56" spans="1:9" s="29" customFormat="1" ht="12.75">
      <c r="A56" s="19" t="s">
        <v>17</v>
      </c>
      <c r="B56" s="3"/>
      <c r="C56" s="79"/>
      <c r="D56" s="79"/>
      <c r="E56" s="2"/>
      <c r="F56" s="2" t="s">
        <v>91</v>
      </c>
      <c r="G56" s="45">
        <v>1100000</v>
      </c>
      <c r="H56" s="50"/>
      <c r="I56" s="54">
        <f t="shared" si="5"/>
        <v>1100000</v>
      </c>
    </row>
    <row r="57" spans="1:9" s="44" customFormat="1" ht="12.75">
      <c r="A57" s="21" t="s">
        <v>20</v>
      </c>
      <c r="B57" s="6"/>
      <c r="C57" s="80" t="s">
        <v>101</v>
      </c>
      <c r="D57" s="80"/>
      <c r="E57" s="7"/>
      <c r="F57" s="7"/>
      <c r="G57" s="48">
        <f>G58+G67</f>
        <v>556000</v>
      </c>
      <c r="H57" s="48">
        <f>H58+H67</f>
        <v>951000</v>
      </c>
      <c r="I57" s="54">
        <f t="shared" si="5"/>
        <v>1507000</v>
      </c>
    </row>
    <row r="58" spans="1:9" s="30" customFormat="1" ht="12.75" customHeight="1">
      <c r="A58" s="22" t="s">
        <v>21</v>
      </c>
      <c r="B58" s="4"/>
      <c r="C58" s="78"/>
      <c r="D58" s="78"/>
      <c r="E58" s="9" t="s">
        <v>77</v>
      </c>
      <c r="F58" s="9"/>
      <c r="G58" s="49">
        <f>G59+G61+G63+G65</f>
        <v>0</v>
      </c>
      <c r="H58" s="49">
        <f>H59+H61+H63+H65</f>
        <v>951000</v>
      </c>
      <c r="I58" s="54">
        <f t="shared" si="5"/>
        <v>951000</v>
      </c>
    </row>
    <row r="59" spans="1:9" s="30" customFormat="1" ht="49.5" customHeight="1">
      <c r="A59" s="22" t="s">
        <v>235</v>
      </c>
      <c r="B59" s="4"/>
      <c r="C59" s="78"/>
      <c r="D59" s="78"/>
      <c r="E59" s="9" t="s">
        <v>196</v>
      </c>
      <c r="F59" s="9"/>
      <c r="G59" s="49">
        <f>G60</f>
        <v>0</v>
      </c>
      <c r="H59" s="49">
        <f>H60</f>
        <v>100000</v>
      </c>
      <c r="I59" s="54">
        <f t="shared" si="5"/>
        <v>100000</v>
      </c>
    </row>
    <row r="60" spans="1:9" ht="14.25" customHeight="1">
      <c r="A60" s="19" t="s">
        <v>10</v>
      </c>
      <c r="B60" s="1"/>
      <c r="C60" s="79"/>
      <c r="D60" s="79"/>
      <c r="E60" s="2"/>
      <c r="F60" s="2" t="s">
        <v>88</v>
      </c>
      <c r="G60" s="47"/>
      <c r="H60" s="46">
        <v>100000</v>
      </c>
      <c r="I60" s="54">
        <f t="shared" si="5"/>
        <v>100000</v>
      </c>
    </row>
    <row r="61" spans="1:9" s="30" customFormat="1" ht="49.5" customHeight="1">
      <c r="A61" s="22" t="s">
        <v>236</v>
      </c>
      <c r="B61" s="4"/>
      <c r="C61" s="9"/>
      <c r="D61" s="9"/>
      <c r="E61" s="9" t="s">
        <v>196</v>
      </c>
      <c r="F61" s="9"/>
      <c r="G61" s="49">
        <f>G62</f>
        <v>0</v>
      </c>
      <c r="H61" s="49">
        <f>H62</f>
        <v>130000</v>
      </c>
      <c r="I61" s="54">
        <f t="shared" si="5"/>
        <v>130000</v>
      </c>
    </row>
    <row r="62" spans="1:9" ht="13.5" customHeight="1">
      <c r="A62" s="19" t="s">
        <v>10</v>
      </c>
      <c r="B62" s="1"/>
      <c r="C62" s="79"/>
      <c r="D62" s="79"/>
      <c r="E62" s="2"/>
      <c r="F62" s="2" t="s">
        <v>88</v>
      </c>
      <c r="G62" s="47"/>
      <c r="H62" s="46">
        <v>130000</v>
      </c>
      <c r="I62" s="54">
        <f t="shared" si="5"/>
        <v>130000</v>
      </c>
    </row>
    <row r="63" spans="1:9" s="30" customFormat="1" ht="22.5" customHeight="1">
      <c r="A63" s="22" t="s">
        <v>226</v>
      </c>
      <c r="B63" s="4"/>
      <c r="C63" s="9"/>
      <c r="D63" s="9"/>
      <c r="E63" s="9" t="s">
        <v>193</v>
      </c>
      <c r="F63" s="9"/>
      <c r="G63" s="47">
        <f>G64</f>
        <v>0</v>
      </c>
      <c r="H63" s="47">
        <f>H64</f>
        <v>0</v>
      </c>
      <c r="I63" s="54">
        <f t="shared" si="5"/>
        <v>0</v>
      </c>
    </row>
    <row r="64" spans="1:9" ht="12.75" customHeight="1">
      <c r="A64" s="19" t="s">
        <v>10</v>
      </c>
      <c r="B64" s="3"/>
      <c r="C64" s="2"/>
      <c r="D64" s="2"/>
      <c r="E64" s="2"/>
      <c r="F64" s="2" t="s">
        <v>88</v>
      </c>
      <c r="G64" s="47"/>
      <c r="H64" s="46"/>
      <c r="I64" s="54">
        <f t="shared" si="5"/>
        <v>0</v>
      </c>
    </row>
    <row r="65" spans="1:9" s="30" customFormat="1" ht="25.5" customHeight="1">
      <c r="A65" s="22" t="s">
        <v>357</v>
      </c>
      <c r="B65" s="4"/>
      <c r="C65" s="9"/>
      <c r="D65" s="9"/>
      <c r="E65" s="9" t="s">
        <v>380</v>
      </c>
      <c r="F65" s="9"/>
      <c r="G65" s="49">
        <f>G66</f>
        <v>0</v>
      </c>
      <c r="H65" s="49">
        <f>H66</f>
        <v>721000</v>
      </c>
      <c r="I65" s="54">
        <f t="shared" si="5"/>
        <v>721000</v>
      </c>
    </row>
    <row r="66" spans="1:9" ht="11.25" customHeight="1">
      <c r="A66" s="19" t="s">
        <v>10</v>
      </c>
      <c r="B66" s="3"/>
      <c r="C66" s="2"/>
      <c r="D66" s="2"/>
      <c r="E66" s="2"/>
      <c r="F66" s="2" t="s">
        <v>88</v>
      </c>
      <c r="G66" s="47"/>
      <c r="H66" s="46">
        <v>721000</v>
      </c>
      <c r="I66" s="54">
        <f t="shared" si="5"/>
        <v>721000</v>
      </c>
    </row>
    <row r="67" spans="1:9" s="30" customFormat="1" ht="12.75">
      <c r="A67" s="22" t="s">
        <v>184</v>
      </c>
      <c r="B67" s="4"/>
      <c r="C67" s="9"/>
      <c r="D67" s="9"/>
      <c r="E67" s="9" t="s">
        <v>185</v>
      </c>
      <c r="F67" s="9"/>
      <c r="G67" s="49">
        <f>G68+G70+G72+G74</f>
        <v>556000</v>
      </c>
      <c r="H67" s="49">
        <f>H68+H70+H72+H74</f>
        <v>0</v>
      </c>
      <c r="I67" s="54">
        <f t="shared" si="5"/>
        <v>556000</v>
      </c>
    </row>
    <row r="68" spans="1:9" s="30" customFormat="1" ht="49.5" customHeight="1">
      <c r="A68" s="22" t="s">
        <v>251</v>
      </c>
      <c r="B68" s="4"/>
      <c r="C68" s="78"/>
      <c r="D68" s="78"/>
      <c r="E68" s="9" t="s">
        <v>264</v>
      </c>
      <c r="F68" s="9"/>
      <c r="G68" s="49">
        <f>G69</f>
        <v>11000</v>
      </c>
      <c r="H68" s="49">
        <f>H69</f>
        <v>0</v>
      </c>
      <c r="I68" s="54">
        <f t="shared" si="5"/>
        <v>11000</v>
      </c>
    </row>
    <row r="69" spans="1:9" s="29" customFormat="1" ht="13.5" customHeight="1">
      <c r="A69" s="19" t="s">
        <v>10</v>
      </c>
      <c r="B69" s="1"/>
      <c r="C69" s="79"/>
      <c r="D69" s="79"/>
      <c r="E69" s="2"/>
      <c r="F69" s="2" t="s">
        <v>88</v>
      </c>
      <c r="G69" s="45">
        <v>11000</v>
      </c>
      <c r="H69" s="50"/>
      <c r="I69" s="54">
        <f t="shared" si="5"/>
        <v>11000</v>
      </c>
    </row>
    <row r="70" spans="1:9" s="30" customFormat="1" ht="49.5" customHeight="1">
      <c r="A70" s="22" t="s">
        <v>236</v>
      </c>
      <c r="B70" s="4"/>
      <c r="C70" s="9"/>
      <c r="D70" s="9"/>
      <c r="E70" s="9" t="s">
        <v>263</v>
      </c>
      <c r="F70" s="9"/>
      <c r="G70" s="49">
        <f>G71</f>
        <v>14000</v>
      </c>
      <c r="H70" s="49">
        <f>H71</f>
        <v>0</v>
      </c>
      <c r="I70" s="54">
        <f t="shared" si="5"/>
        <v>14000</v>
      </c>
    </row>
    <row r="71" spans="1:9" s="29" customFormat="1" ht="12" customHeight="1">
      <c r="A71" s="19" t="s">
        <v>10</v>
      </c>
      <c r="B71" s="1"/>
      <c r="C71" s="79"/>
      <c r="D71" s="79"/>
      <c r="E71" s="2"/>
      <c r="F71" s="2" t="s">
        <v>88</v>
      </c>
      <c r="G71" s="45">
        <v>14000</v>
      </c>
      <c r="H71" s="50"/>
      <c r="I71" s="54">
        <f t="shared" si="5"/>
        <v>14000</v>
      </c>
    </row>
    <row r="72" spans="1:9" s="30" customFormat="1" ht="26.25" customHeight="1">
      <c r="A72" s="22" t="s">
        <v>207</v>
      </c>
      <c r="B72" s="4"/>
      <c r="C72" s="9"/>
      <c r="D72" s="9"/>
      <c r="E72" s="9" t="s">
        <v>202</v>
      </c>
      <c r="F72" s="9"/>
      <c r="G72" s="49">
        <f>G73</f>
        <v>50000</v>
      </c>
      <c r="H72" s="49">
        <f>H73</f>
        <v>0</v>
      </c>
      <c r="I72" s="54">
        <f t="shared" si="5"/>
        <v>50000</v>
      </c>
    </row>
    <row r="73" spans="1:9" s="29" customFormat="1" ht="11.25" customHeight="1">
      <c r="A73" s="19" t="s">
        <v>10</v>
      </c>
      <c r="B73" s="1"/>
      <c r="C73" s="79"/>
      <c r="D73" s="79"/>
      <c r="E73" s="2"/>
      <c r="F73" s="2" t="s">
        <v>88</v>
      </c>
      <c r="G73" s="45">
        <v>50000</v>
      </c>
      <c r="H73" s="50"/>
      <c r="I73" s="54">
        <f t="shared" si="5"/>
        <v>50000</v>
      </c>
    </row>
    <row r="74" spans="1:9" s="30" customFormat="1" ht="24.75" customHeight="1">
      <c r="A74" s="22" t="s">
        <v>306</v>
      </c>
      <c r="B74" s="11"/>
      <c r="C74" s="9"/>
      <c r="D74" s="9"/>
      <c r="E74" s="9" t="s">
        <v>307</v>
      </c>
      <c r="F74" s="9"/>
      <c r="G74" s="49">
        <f>G75</f>
        <v>481000</v>
      </c>
      <c r="H74" s="49">
        <f>H75</f>
        <v>0</v>
      </c>
      <c r="I74" s="54">
        <f t="shared" si="5"/>
        <v>481000</v>
      </c>
    </row>
    <row r="75" spans="1:9" s="29" customFormat="1" ht="11.25" customHeight="1">
      <c r="A75" s="19" t="s">
        <v>10</v>
      </c>
      <c r="B75" s="1"/>
      <c r="C75" s="79"/>
      <c r="D75" s="79"/>
      <c r="E75" s="2"/>
      <c r="F75" s="2" t="s">
        <v>88</v>
      </c>
      <c r="G75" s="45">
        <v>481000</v>
      </c>
      <c r="H75" s="50"/>
      <c r="I75" s="54">
        <f t="shared" si="5"/>
        <v>481000</v>
      </c>
    </row>
    <row r="76" spans="1:9" s="44" customFormat="1" ht="12.75">
      <c r="A76" s="21" t="s">
        <v>173</v>
      </c>
      <c r="B76" s="6"/>
      <c r="C76" s="7" t="s">
        <v>166</v>
      </c>
      <c r="D76" s="7" t="s">
        <v>166</v>
      </c>
      <c r="E76" s="7"/>
      <c r="F76" s="7"/>
      <c r="G76" s="48">
        <f aca="true" t="shared" si="7" ref="G76:H78">G77</f>
        <v>80000</v>
      </c>
      <c r="H76" s="48">
        <f t="shared" si="7"/>
        <v>0</v>
      </c>
      <c r="I76" s="54">
        <f t="shared" si="5"/>
        <v>80000</v>
      </c>
    </row>
    <row r="77" spans="1:9" s="30" customFormat="1" ht="13.5" customHeight="1">
      <c r="A77" s="22" t="s">
        <v>214</v>
      </c>
      <c r="B77" s="4"/>
      <c r="C77" s="9"/>
      <c r="D77" s="9"/>
      <c r="E77" s="9" t="s">
        <v>215</v>
      </c>
      <c r="F77" s="9"/>
      <c r="G77" s="49">
        <f t="shared" si="7"/>
        <v>80000</v>
      </c>
      <c r="H77" s="49">
        <f t="shared" si="7"/>
        <v>0</v>
      </c>
      <c r="I77" s="54">
        <f aca="true" t="shared" si="8" ref="I77:I108">G77+H77</f>
        <v>80000</v>
      </c>
    </row>
    <row r="78" spans="1:9" s="30" customFormat="1" ht="15" customHeight="1">
      <c r="A78" s="22" t="s">
        <v>217</v>
      </c>
      <c r="B78" s="4"/>
      <c r="C78" s="9"/>
      <c r="D78" s="9"/>
      <c r="E78" s="9" t="s">
        <v>216</v>
      </c>
      <c r="F78" s="9"/>
      <c r="G78" s="49">
        <f t="shared" si="7"/>
        <v>80000</v>
      </c>
      <c r="H78" s="49">
        <f t="shared" si="7"/>
        <v>0</v>
      </c>
      <c r="I78" s="54">
        <f t="shared" si="8"/>
        <v>80000</v>
      </c>
    </row>
    <row r="79" spans="1:9" s="29" customFormat="1" ht="12.75">
      <c r="A79" s="19" t="s">
        <v>213</v>
      </c>
      <c r="B79" s="3"/>
      <c r="C79" s="2"/>
      <c r="D79" s="2"/>
      <c r="E79" s="2"/>
      <c r="F79" s="2" t="s">
        <v>88</v>
      </c>
      <c r="G79" s="45">
        <v>80000</v>
      </c>
      <c r="H79" s="50"/>
      <c r="I79" s="54">
        <f t="shared" si="8"/>
        <v>80000</v>
      </c>
    </row>
    <row r="80" spans="1:9" s="44" customFormat="1" ht="12.75">
      <c r="A80" s="21" t="s">
        <v>51</v>
      </c>
      <c r="B80" s="6"/>
      <c r="C80" s="7" t="s">
        <v>103</v>
      </c>
      <c r="D80" s="7" t="s">
        <v>103</v>
      </c>
      <c r="E80" s="7"/>
      <c r="F80" s="7"/>
      <c r="G80" s="48">
        <f>G81+G86+G91</f>
        <v>18976000</v>
      </c>
      <c r="H80" s="48">
        <f>H81+H86+H91</f>
        <v>2200000</v>
      </c>
      <c r="I80" s="54">
        <f t="shared" si="8"/>
        <v>21176000</v>
      </c>
    </row>
    <row r="81" spans="1:9" s="30" customFormat="1" ht="12.75" customHeight="1">
      <c r="A81" s="22" t="s">
        <v>52</v>
      </c>
      <c r="B81" s="4"/>
      <c r="C81" s="78"/>
      <c r="D81" s="78"/>
      <c r="E81" s="9" t="s">
        <v>141</v>
      </c>
      <c r="F81" s="9"/>
      <c r="G81" s="49">
        <f>G82+G84</f>
        <v>12265000</v>
      </c>
      <c r="H81" s="49">
        <f>H82+H84</f>
        <v>2200000</v>
      </c>
      <c r="I81" s="54">
        <f t="shared" si="8"/>
        <v>14465000</v>
      </c>
    </row>
    <row r="82" spans="1:9" s="30" customFormat="1" ht="37.5" customHeight="1">
      <c r="A82" s="22" t="s">
        <v>244</v>
      </c>
      <c r="B82" s="4"/>
      <c r="C82" s="9"/>
      <c r="D82" s="9"/>
      <c r="E82" s="9" t="s">
        <v>245</v>
      </c>
      <c r="F82" s="9"/>
      <c r="G82" s="49">
        <f>G83</f>
        <v>5120000</v>
      </c>
      <c r="H82" s="49">
        <f>H83</f>
        <v>0</v>
      </c>
      <c r="I82" s="54">
        <f t="shared" si="8"/>
        <v>5120000</v>
      </c>
    </row>
    <row r="83" spans="1:9" ht="14.25" customHeight="1">
      <c r="A83" s="19" t="s">
        <v>246</v>
      </c>
      <c r="B83" s="3"/>
      <c r="C83" s="2"/>
      <c r="D83" s="2"/>
      <c r="E83" s="2"/>
      <c r="F83" s="2" t="s">
        <v>91</v>
      </c>
      <c r="G83" s="48">
        <v>5120000</v>
      </c>
      <c r="H83" s="46">
        <v>0</v>
      </c>
      <c r="I83" s="54">
        <f t="shared" si="8"/>
        <v>5120000</v>
      </c>
    </row>
    <row r="84" spans="1:9" s="30" customFormat="1" ht="12.75">
      <c r="A84" s="22" t="s">
        <v>53</v>
      </c>
      <c r="B84" s="4"/>
      <c r="C84" s="78"/>
      <c r="D84" s="78"/>
      <c r="E84" s="9" t="s">
        <v>142</v>
      </c>
      <c r="F84" s="9"/>
      <c r="G84" s="49">
        <f>G85</f>
        <v>7145000</v>
      </c>
      <c r="H84" s="49">
        <f>H85</f>
        <v>2200000</v>
      </c>
      <c r="I84" s="54">
        <f t="shared" si="8"/>
        <v>9345000</v>
      </c>
    </row>
    <row r="85" spans="1:9" s="29" customFormat="1" ht="12.75">
      <c r="A85" s="19" t="s">
        <v>10</v>
      </c>
      <c r="B85" s="3"/>
      <c r="C85" s="79"/>
      <c r="D85" s="79"/>
      <c r="E85" s="2"/>
      <c r="F85" s="2" t="s">
        <v>88</v>
      </c>
      <c r="G85" s="45">
        <v>7145000</v>
      </c>
      <c r="H85" s="50">
        <v>2200000</v>
      </c>
      <c r="I85" s="54">
        <f t="shared" si="8"/>
        <v>9345000</v>
      </c>
    </row>
    <row r="86" spans="1:9" s="30" customFormat="1" ht="13.5" customHeight="1">
      <c r="A86" s="22" t="s">
        <v>21</v>
      </c>
      <c r="B86" s="4"/>
      <c r="C86" s="9"/>
      <c r="D86" s="9"/>
      <c r="E86" s="9" t="s">
        <v>77</v>
      </c>
      <c r="F86" s="9"/>
      <c r="G86" s="49">
        <f>G87+G89</f>
        <v>4000000</v>
      </c>
      <c r="H86" s="49">
        <f>H87+H89</f>
        <v>0</v>
      </c>
      <c r="I86" s="54">
        <f t="shared" si="8"/>
        <v>4000000</v>
      </c>
    </row>
    <row r="87" spans="1:9" s="30" customFormat="1" ht="24.75" customHeight="1">
      <c r="A87" s="22" t="s">
        <v>237</v>
      </c>
      <c r="B87" s="4"/>
      <c r="C87" s="9" t="s">
        <v>103</v>
      </c>
      <c r="D87" s="9"/>
      <c r="E87" s="9" t="s">
        <v>85</v>
      </c>
      <c r="F87" s="9"/>
      <c r="G87" s="49">
        <f>G88</f>
        <v>3000000</v>
      </c>
      <c r="H87" s="49">
        <f>H88</f>
        <v>0</v>
      </c>
      <c r="I87" s="54">
        <f t="shared" si="8"/>
        <v>3000000</v>
      </c>
    </row>
    <row r="88" spans="1:9" s="29" customFormat="1" ht="13.5" customHeight="1">
      <c r="A88" s="19" t="s">
        <v>295</v>
      </c>
      <c r="B88" s="3"/>
      <c r="C88" s="2"/>
      <c r="D88" s="2"/>
      <c r="E88" s="2"/>
      <c r="F88" s="2" t="s">
        <v>89</v>
      </c>
      <c r="G88" s="45">
        <v>3000000</v>
      </c>
      <c r="H88" s="50"/>
      <c r="I88" s="54">
        <f t="shared" si="8"/>
        <v>3000000</v>
      </c>
    </row>
    <row r="89" spans="1:9" s="30" customFormat="1" ht="12" customHeight="1">
      <c r="A89" s="22" t="s">
        <v>238</v>
      </c>
      <c r="B89" s="4"/>
      <c r="C89" s="9"/>
      <c r="D89" s="9"/>
      <c r="E89" s="9" t="s">
        <v>267</v>
      </c>
      <c r="F89" s="9"/>
      <c r="G89" s="49">
        <f>G90</f>
        <v>1000000</v>
      </c>
      <c r="H89" s="49">
        <f>H90</f>
        <v>0</v>
      </c>
      <c r="I89" s="54">
        <f t="shared" si="8"/>
        <v>1000000</v>
      </c>
    </row>
    <row r="90" spans="1:9" s="29" customFormat="1" ht="12.75" customHeight="1">
      <c r="A90" s="19" t="s">
        <v>295</v>
      </c>
      <c r="B90" s="3"/>
      <c r="C90" s="2"/>
      <c r="D90" s="2"/>
      <c r="E90" s="2"/>
      <c r="F90" s="2" t="s">
        <v>89</v>
      </c>
      <c r="G90" s="45">
        <v>1000000</v>
      </c>
      <c r="H90" s="50"/>
      <c r="I90" s="54">
        <f t="shared" si="8"/>
        <v>1000000</v>
      </c>
    </row>
    <row r="91" spans="1:9" s="30" customFormat="1" ht="11.25" customHeight="1">
      <c r="A91" s="22" t="s">
        <v>184</v>
      </c>
      <c r="B91" s="4"/>
      <c r="C91" s="9"/>
      <c r="D91" s="9"/>
      <c r="E91" s="9" t="s">
        <v>185</v>
      </c>
      <c r="F91" s="9"/>
      <c r="G91" s="49">
        <f>G92+G94</f>
        <v>2711000</v>
      </c>
      <c r="H91" s="49">
        <f>H92</f>
        <v>0</v>
      </c>
      <c r="I91" s="54">
        <f t="shared" si="8"/>
        <v>2711000</v>
      </c>
    </row>
    <row r="92" spans="1:9" s="30" customFormat="1" ht="12.75" customHeight="1">
      <c r="A92" s="22" t="s">
        <v>308</v>
      </c>
      <c r="B92" s="4"/>
      <c r="C92" s="9"/>
      <c r="D92" s="9"/>
      <c r="E92" s="9" t="s">
        <v>309</v>
      </c>
      <c r="F92" s="9"/>
      <c r="G92" s="49">
        <f>G93</f>
        <v>711000</v>
      </c>
      <c r="H92" s="49">
        <f>H93</f>
        <v>0</v>
      </c>
      <c r="I92" s="54">
        <f t="shared" si="8"/>
        <v>711000</v>
      </c>
    </row>
    <row r="93" spans="1:9" s="29" customFormat="1" ht="15" customHeight="1">
      <c r="A93" s="36" t="s">
        <v>287</v>
      </c>
      <c r="B93" s="40"/>
      <c r="C93" s="37"/>
      <c r="D93" s="37"/>
      <c r="E93" s="37"/>
      <c r="F93" s="37" t="s">
        <v>288</v>
      </c>
      <c r="G93" s="45">
        <v>711000</v>
      </c>
      <c r="H93" s="50"/>
      <c r="I93" s="54">
        <f t="shared" si="8"/>
        <v>711000</v>
      </c>
    </row>
    <row r="94" spans="1:9" s="30" customFormat="1" ht="11.25" customHeight="1">
      <c r="A94" s="33" t="s">
        <v>393</v>
      </c>
      <c r="B94" s="42"/>
      <c r="C94" s="35"/>
      <c r="D94" s="35"/>
      <c r="E94" s="35" t="s">
        <v>394</v>
      </c>
      <c r="F94" s="35"/>
      <c r="G94" s="49">
        <f>G95</f>
        <v>2000000</v>
      </c>
      <c r="H94" s="49">
        <f>H95</f>
        <v>0</v>
      </c>
      <c r="I94" s="54">
        <f t="shared" si="8"/>
        <v>2000000</v>
      </c>
    </row>
    <row r="95" spans="1:9" s="29" customFormat="1" ht="12.75" customHeight="1">
      <c r="A95" s="19" t="s">
        <v>10</v>
      </c>
      <c r="B95" s="40"/>
      <c r="C95" s="37"/>
      <c r="D95" s="37"/>
      <c r="E95" s="37"/>
      <c r="F95" s="37" t="s">
        <v>88</v>
      </c>
      <c r="G95" s="45">
        <v>2000000</v>
      </c>
      <c r="H95" s="50"/>
      <c r="I95" s="54">
        <f t="shared" si="8"/>
        <v>2000000</v>
      </c>
    </row>
    <row r="96" spans="1:9" s="44" customFormat="1" ht="12.75" customHeight="1">
      <c r="A96" s="21" t="s">
        <v>174</v>
      </c>
      <c r="B96" s="6"/>
      <c r="C96" s="7"/>
      <c r="D96" s="7" t="s">
        <v>175</v>
      </c>
      <c r="E96" s="7"/>
      <c r="F96" s="7"/>
      <c r="G96" s="48">
        <f>G97</f>
        <v>600000</v>
      </c>
      <c r="H96" s="48">
        <f>H97</f>
        <v>5590000</v>
      </c>
      <c r="I96" s="54">
        <f t="shared" si="8"/>
        <v>6190000</v>
      </c>
    </row>
    <row r="97" spans="1:9" s="30" customFormat="1" ht="26.25" customHeight="1">
      <c r="A97" s="22" t="s">
        <v>192</v>
      </c>
      <c r="B97" s="4"/>
      <c r="C97" s="9"/>
      <c r="D97" s="9"/>
      <c r="E97" s="9" t="s">
        <v>176</v>
      </c>
      <c r="F97" s="9"/>
      <c r="G97" s="49">
        <f>G98</f>
        <v>600000</v>
      </c>
      <c r="H97" s="49">
        <f>H98</f>
        <v>5590000</v>
      </c>
      <c r="I97" s="54">
        <f t="shared" si="8"/>
        <v>6190000</v>
      </c>
    </row>
    <row r="98" spans="1:9" s="29" customFormat="1" ht="13.5" customHeight="1">
      <c r="A98" s="19" t="s">
        <v>376</v>
      </c>
      <c r="B98" s="3"/>
      <c r="C98" s="2"/>
      <c r="D98" s="2"/>
      <c r="E98" s="2"/>
      <c r="F98" s="2" t="s">
        <v>91</v>
      </c>
      <c r="G98" s="45">
        <v>600000</v>
      </c>
      <c r="H98" s="50">
        <v>5590000</v>
      </c>
      <c r="I98" s="54">
        <f t="shared" si="8"/>
        <v>6190000</v>
      </c>
    </row>
    <row r="99" spans="1:9" s="44" customFormat="1" ht="13.5" customHeight="1">
      <c r="A99" s="21" t="s">
        <v>312</v>
      </c>
      <c r="B99" s="6"/>
      <c r="C99" s="7"/>
      <c r="D99" s="7" t="s">
        <v>313</v>
      </c>
      <c r="E99" s="7"/>
      <c r="F99" s="7"/>
      <c r="G99" s="48">
        <f>G100+G103</f>
        <v>189000</v>
      </c>
      <c r="H99" s="48">
        <f>H100+H103</f>
        <v>630000</v>
      </c>
      <c r="I99" s="54">
        <f t="shared" si="8"/>
        <v>819000</v>
      </c>
    </row>
    <row r="100" spans="1:9" s="30" customFormat="1" ht="14.25" customHeight="1">
      <c r="A100" s="22" t="s">
        <v>21</v>
      </c>
      <c r="B100" s="4"/>
      <c r="C100" s="9"/>
      <c r="D100" s="9"/>
      <c r="E100" s="9" t="s">
        <v>77</v>
      </c>
      <c r="F100" s="9"/>
      <c r="G100" s="49">
        <f>G101</f>
        <v>0</v>
      </c>
      <c r="H100" s="49">
        <f>H101</f>
        <v>630000</v>
      </c>
      <c r="I100" s="54">
        <f t="shared" si="8"/>
        <v>630000</v>
      </c>
    </row>
    <row r="101" spans="1:9" s="30" customFormat="1" ht="38.25" customHeight="1">
      <c r="A101" s="22" t="s">
        <v>378</v>
      </c>
      <c r="B101" s="4"/>
      <c r="C101" s="9"/>
      <c r="D101" s="9"/>
      <c r="E101" s="9" t="s">
        <v>379</v>
      </c>
      <c r="F101" s="9"/>
      <c r="G101" s="49">
        <f>G102</f>
        <v>0</v>
      </c>
      <c r="H101" s="49">
        <f>H102</f>
        <v>630000</v>
      </c>
      <c r="I101" s="54">
        <f t="shared" si="8"/>
        <v>630000</v>
      </c>
    </row>
    <row r="102" spans="1:9" s="29" customFormat="1" ht="12.75" customHeight="1">
      <c r="A102" s="19" t="s">
        <v>10</v>
      </c>
      <c r="B102" s="3"/>
      <c r="C102" s="2"/>
      <c r="D102" s="2"/>
      <c r="E102" s="2"/>
      <c r="F102" s="2" t="s">
        <v>88</v>
      </c>
      <c r="G102" s="45"/>
      <c r="H102" s="50">
        <v>630000</v>
      </c>
      <c r="I102" s="54">
        <f t="shared" si="8"/>
        <v>630000</v>
      </c>
    </row>
    <row r="103" spans="1:9" s="30" customFormat="1" ht="13.5" customHeight="1">
      <c r="A103" s="22" t="s">
        <v>184</v>
      </c>
      <c r="B103" s="4"/>
      <c r="C103" s="9"/>
      <c r="D103" s="9"/>
      <c r="E103" s="9" t="s">
        <v>185</v>
      </c>
      <c r="F103" s="9"/>
      <c r="G103" s="49">
        <f>G104</f>
        <v>189000</v>
      </c>
      <c r="H103" s="49">
        <f>H104</f>
        <v>0</v>
      </c>
      <c r="I103" s="54">
        <f t="shared" si="8"/>
        <v>189000</v>
      </c>
    </row>
    <row r="104" spans="1:9" s="30" customFormat="1" ht="25.5" customHeight="1">
      <c r="A104" s="22" t="s">
        <v>315</v>
      </c>
      <c r="B104" s="4"/>
      <c r="C104" s="9"/>
      <c r="D104" s="9"/>
      <c r="E104" s="9" t="s">
        <v>314</v>
      </c>
      <c r="F104" s="9"/>
      <c r="G104" s="49">
        <f>G105</f>
        <v>189000</v>
      </c>
      <c r="H104" s="49">
        <f>H105</f>
        <v>0</v>
      </c>
      <c r="I104" s="54">
        <f t="shared" si="8"/>
        <v>189000</v>
      </c>
    </row>
    <row r="105" spans="1:9" s="29" customFormat="1" ht="12.75" customHeight="1">
      <c r="A105" s="19" t="s">
        <v>10</v>
      </c>
      <c r="B105" s="3"/>
      <c r="C105" s="2"/>
      <c r="D105" s="2"/>
      <c r="E105" s="2"/>
      <c r="F105" s="2" t="s">
        <v>88</v>
      </c>
      <c r="G105" s="45">
        <v>189000</v>
      </c>
      <c r="H105" s="50"/>
      <c r="I105" s="54">
        <f t="shared" si="8"/>
        <v>189000</v>
      </c>
    </row>
    <row r="106" spans="1:9" s="44" customFormat="1" ht="12.75">
      <c r="A106" s="21" t="s">
        <v>330</v>
      </c>
      <c r="B106" s="6"/>
      <c r="C106" s="7"/>
      <c r="D106" s="7" t="s">
        <v>329</v>
      </c>
      <c r="E106" s="7"/>
      <c r="F106" s="7"/>
      <c r="G106" s="48">
        <f aca="true" t="shared" si="9" ref="G106:H109">G107</f>
        <v>18293000</v>
      </c>
      <c r="H106" s="48">
        <f t="shared" si="9"/>
        <v>0</v>
      </c>
      <c r="I106" s="54">
        <f t="shared" si="8"/>
        <v>18293000</v>
      </c>
    </row>
    <row r="107" spans="1:9" s="30" customFormat="1" ht="12.75">
      <c r="A107" s="22" t="s">
        <v>178</v>
      </c>
      <c r="B107" s="4"/>
      <c r="C107" s="9"/>
      <c r="D107" s="9"/>
      <c r="E107" s="9" t="s">
        <v>126</v>
      </c>
      <c r="F107" s="9"/>
      <c r="G107" s="49">
        <f t="shared" si="9"/>
        <v>18293000</v>
      </c>
      <c r="H107" s="49">
        <f t="shared" si="9"/>
        <v>0</v>
      </c>
      <c r="I107" s="54">
        <f t="shared" si="8"/>
        <v>18293000</v>
      </c>
    </row>
    <row r="108" spans="1:9" s="30" customFormat="1" ht="24" customHeight="1">
      <c r="A108" s="22" t="s">
        <v>336</v>
      </c>
      <c r="B108" s="4"/>
      <c r="C108" s="9"/>
      <c r="D108" s="9"/>
      <c r="E108" s="9" t="s">
        <v>335</v>
      </c>
      <c r="F108" s="9"/>
      <c r="G108" s="49">
        <f t="shared" si="9"/>
        <v>18293000</v>
      </c>
      <c r="H108" s="49">
        <f t="shared" si="9"/>
        <v>0</v>
      </c>
      <c r="I108" s="54">
        <f t="shared" si="8"/>
        <v>18293000</v>
      </c>
    </row>
    <row r="109" spans="1:9" s="30" customFormat="1" ht="24.75" customHeight="1">
      <c r="A109" s="22" t="s">
        <v>331</v>
      </c>
      <c r="B109" s="4"/>
      <c r="C109" s="9"/>
      <c r="D109" s="9"/>
      <c r="E109" s="9" t="s">
        <v>332</v>
      </c>
      <c r="F109" s="9"/>
      <c r="G109" s="49">
        <f t="shared" si="9"/>
        <v>18293000</v>
      </c>
      <c r="H109" s="49">
        <f t="shared" si="9"/>
        <v>0</v>
      </c>
      <c r="I109" s="54">
        <f aca="true" t="shared" si="10" ref="I109:I123">G109+H109</f>
        <v>18293000</v>
      </c>
    </row>
    <row r="110" spans="1:9" s="29" customFormat="1" ht="24" customHeight="1">
      <c r="A110" s="19" t="s">
        <v>333</v>
      </c>
      <c r="B110" s="3"/>
      <c r="C110" s="2"/>
      <c r="D110" s="2"/>
      <c r="E110" s="2"/>
      <c r="F110" s="2" t="s">
        <v>334</v>
      </c>
      <c r="G110" s="45">
        <v>18293000</v>
      </c>
      <c r="H110" s="50"/>
      <c r="I110" s="54">
        <f t="shared" si="10"/>
        <v>18293000</v>
      </c>
    </row>
    <row r="111" spans="1:9" s="44" customFormat="1" ht="13.5" customHeight="1">
      <c r="A111" s="21" t="s">
        <v>26</v>
      </c>
      <c r="B111" s="6"/>
      <c r="C111" s="80" t="s">
        <v>107</v>
      </c>
      <c r="D111" s="80"/>
      <c r="E111" s="7"/>
      <c r="F111" s="7"/>
      <c r="G111" s="48">
        <f>G112+G119+G124</f>
        <v>3525000</v>
      </c>
      <c r="H111" s="48">
        <f>H112+H119+H124</f>
        <v>3204000</v>
      </c>
      <c r="I111" s="54">
        <f t="shared" si="10"/>
        <v>6729000</v>
      </c>
    </row>
    <row r="112" spans="1:9" s="30" customFormat="1" ht="12.75">
      <c r="A112" s="22" t="s">
        <v>178</v>
      </c>
      <c r="B112" s="4"/>
      <c r="C112" s="9"/>
      <c r="D112" s="9"/>
      <c r="E112" s="9" t="s">
        <v>126</v>
      </c>
      <c r="F112" s="9"/>
      <c r="G112" s="49">
        <f>G113+G117</f>
        <v>132000</v>
      </c>
      <c r="H112" s="49">
        <f>H113+H117+H115</f>
        <v>604000</v>
      </c>
      <c r="I112" s="54">
        <f t="shared" si="10"/>
        <v>736000</v>
      </c>
    </row>
    <row r="113" spans="1:9" s="30" customFormat="1" ht="12.75">
      <c r="A113" s="33" t="s">
        <v>280</v>
      </c>
      <c r="B113" s="42"/>
      <c r="C113" s="35"/>
      <c r="D113" s="35"/>
      <c r="E113" s="35" t="s">
        <v>281</v>
      </c>
      <c r="F113" s="35"/>
      <c r="G113" s="49">
        <f>G114</f>
        <v>32000</v>
      </c>
      <c r="H113" s="49">
        <f>H114</f>
        <v>292000</v>
      </c>
      <c r="I113" s="54">
        <f t="shared" si="10"/>
        <v>324000</v>
      </c>
    </row>
    <row r="114" spans="1:9" s="29" customFormat="1" ht="12.75">
      <c r="A114" s="36" t="s">
        <v>28</v>
      </c>
      <c r="B114" s="40"/>
      <c r="C114" s="37"/>
      <c r="D114" s="37"/>
      <c r="E114" s="37"/>
      <c r="F114" s="37" t="s">
        <v>93</v>
      </c>
      <c r="G114" s="45">
        <v>32000</v>
      </c>
      <c r="H114" s="50">
        <v>292000</v>
      </c>
      <c r="I114" s="54">
        <f t="shared" si="10"/>
        <v>324000</v>
      </c>
    </row>
    <row r="115" spans="1:9" s="30" customFormat="1" ht="38.25">
      <c r="A115" s="22" t="s">
        <v>262</v>
      </c>
      <c r="B115" s="4"/>
      <c r="C115" s="9"/>
      <c r="D115" s="9"/>
      <c r="E115" s="9" t="s">
        <v>179</v>
      </c>
      <c r="F115" s="9"/>
      <c r="G115" s="49"/>
      <c r="H115" s="52"/>
      <c r="I115" s="54">
        <f t="shared" si="10"/>
        <v>0</v>
      </c>
    </row>
    <row r="116" spans="1:9" ht="13.5">
      <c r="A116" s="19" t="s">
        <v>234</v>
      </c>
      <c r="B116" s="3"/>
      <c r="C116" s="2"/>
      <c r="D116" s="2"/>
      <c r="E116" s="2"/>
      <c r="F116" s="2" t="s">
        <v>93</v>
      </c>
      <c r="G116" s="47"/>
      <c r="H116" s="46"/>
      <c r="I116" s="54">
        <f t="shared" si="10"/>
        <v>0</v>
      </c>
    </row>
    <row r="117" spans="1:9" s="30" customFormat="1" ht="14.25" customHeight="1">
      <c r="A117" s="22" t="s">
        <v>27</v>
      </c>
      <c r="B117" s="4"/>
      <c r="C117" s="78"/>
      <c r="D117" s="78"/>
      <c r="E117" s="9" t="s">
        <v>164</v>
      </c>
      <c r="F117" s="9"/>
      <c r="G117" s="49">
        <f>G118</f>
        <v>100000</v>
      </c>
      <c r="H117" s="49">
        <f>H118</f>
        <v>312000</v>
      </c>
      <c r="I117" s="54">
        <f t="shared" si="10"/>
        <v>412000</v>
      </c>
    </row>
    <row r="118" spans="1:9" s="29" customFormat="1" ht="12.75">
      <c r="A118" s="19" t="s">
        <v>234</v>
      </c>
      <c r="B118" s="3"/>
      <c r="C118" s="79"/>
      <c r="D118" s="79"/>
      <c r="E118" s="2"/>
      <c r="F118" s="2" t="s">
        <v>93</v>
      </c>
      <c r="G118" s="45">
        <v>100000</v>
      </c>
      <c r="H118" s="50">
        <v>312000</v>
      </c>
      <c r="I118" s="54">
        <f t="shared" si="10"/>
        <v>412000</v>
      </c>
    </row>
    <row r="119" spans="1:9" s="30" customFormat="1" ht="12.75" customHeight="1">
      <c r="A119" s="22" t="s">
        <v>21</v>
      </c>
      <c r="B119" s="4"/>
      <c r="C119" s="78"/>
      <c r="D119" s="78"/>
      <c r="E119" s="9" t="s">
        <v>77</v>
      </c>
      <c r="F119" s="9" t="s">
        <v>87</v>
      </c>
      <c r="G119" s="49">
        <f>-G120+G122</f>
        <v>0</v>
      </c>
      <c r="H119" s="49">
        <f>H120+H122</f>
        <v>2600000</v>
      </c>
      <c r="I119" s="54">
        <f t="shared" si="10"/>
        <v>2600000</v>
      </c>
    </row>
    <row r="120" spans="1:9" s="30" customFormat="1" ht="25.5" customHeight="1">
      <c r="A120" s="22" t="s">
        <v>401</v>
      </c>
      <c r="B120" s="4"/>
      <c r="C120" s="78"/>
      <c r="D120" s="78"/>
      <c r="E120" s="9" t="s">
        <v>108</v>
      </c>
      <c r="F120" s="9"/>
      <c r="G120" s="49">
        <f>G121</f>
        <v>0</v>
      </c>
      <c r="H120" s="49">
        <f>H121</f>
        <v>2600000</v>
      </c>
      <c r="I120" s="54">
        <f t="shared" si="10"/>
        <v>2600000</v>
      </c>
    </row>
    <row r="121" spans="1:9" ht="24.75" customHeight="1">
      <c r="A121" s="19" t="s">
        <v>337</v>
      </c>
      <c r="B121" s="3"/>
      <c r="C121" s="2"/>
      <c r="D121" s="2"/>
      <c r="E121" s="2"/>
      <c r="F121" s="2" t="s">
        <v>177</v>
      </c>
      <c r="G121" s="47"/>
      <c r="H121" s="46">
        <v>2600000</v>
      </c>
      <c r="I121" s="54">
        <f t="shared" si="10"/>
        <v>2600000</v>
      </c>
    </row>
    <row r="122" spans="1:9" s="30" customFormat="1" ht="25.5">
      <c r="A122" s="22" t="s">
        <v>189</v>
      </c>
      <c r="B122" s="4"/>
      <c r="C122" s="78"/>
      <c r="D122" s="78"/>
      <c r="E122" s="9" t="s">
        <v>109</v>
      </c>
      <c r="F122" s="9"/>
      <c r="G122" s="49">
        <f>G123</f>
        <v>0</v>
      </c>
      <c r="H122" s="49">
        <f>H123</f>
        <v>0</v>
      </c>
      <c r="I122" s="54">
        <f t="shared" si="10"/>
        <v>0</v>
      </c>
    </row>
    <row r="123" spans="1:9" ht="12" customHeight="1">
      <c r="A123" s="19" t="s">
        <v>28</v>
      </c>
      <c r="B123" s="3"/>
      <c r="C123" s="2"/>
      <c r="D123" s="2"/>
      <c r="E123" s="2"/>
      <c r="F123" s="2" t="s">
        <v>93</v>
      </c>
      <c r="G123" s="47"/>
      <c r="H123" s="46"/>
      <c r="I123" s="54">
        <f t="shared" si="10"/>
        <v>0</v>
      </c>
    </row>
    <row r="124" spans="1:9" s="30" customFormat="1" ht="12.75">
      <c r="A124" s="22" t="s">
        <v>184</v>
      </c>
      <c r="B124" s="4"/>
      <c r="C124" s="9"/>
      <c r="D124" s="9"/>
      <c r="E124" s="9" t="s">
        <v>185</v>
      </c>
      <c r="F124" s="9"/>
      <c r="G124" s="49">
        <f>G125+G127+G129+G131+G133</f>
        <v>3393000</v>
      </c>
      <c r="H124" s="49">
        <f>H125+H127+H129+H131+H133</f>
        <v>0</v>
      </c>
      <c r="I124" s="49">
        <f>I125+I127+I129+I131+I133</f>
        <v>3393000</v>
      </c>
    </row>
    <row r="125" spans="1:9" s="30" customFormat="1" ht="25.5" customHeight="1">
      <c r="A125" s="22" t="s">
        <v>401</v>
      </c>
      <c r="B125" s="4"/>
      <c r="C125" s="78"/>
      <c r="D125" s="78"/>
      <c r="E125" s="9" t="s">
        <v>197</v>
      </c>
      <c r="F125" s="9"/>
      <c r="G125" s="49">
        <f>G126</f>
        <v>850000</v>
      </c>
      <c r="H125" s="49">
        <f>H126</f>
        <v>0</v>
      </c>
      <c r="I125" s="54">
        <f aca="true" t="shared" si="11" ref="I125:I156">G125+H125</f>
        <v>850000</v>
      </c>
    </row>
    <row r="126" spans="1:9" s="29" customFormat="1" ht="26.25" customHeight="1">
      <c r="A126" s="19" t="s">
        <v>337</v>
      </c>
      <c r="B126" s="3"/>
      <c r="C126" s="2"/>
      <c r="D126" s="2"/>
      <c r="E126" s="2"/>
      <c r="F126" s="2" t="s">
        <v>177</v>
      </c>
      <c r="G126" s="45">
        <v>850000</v>
      </c>
      <c r="H126" s="50"/>
      <c r="I126" s="54">
        <f t="shared" si="11"/>
        <v>850000</v>
      </c>
    </row>
    <row r="127" spans="1:9" s="30" customFormat="1" ht="25.5">
      <c r="A127" s="22" t="s">
        <v>377</v>
      </c>
      <c r="B127" s="4"/>
      <c r="C127" s="78"/>
      <c r="D127" s="78"/>
      <c r="E127" s="9" t="s">
        <v>198</v>
      </c>
      <c r="F127" s="9"/>
      <c r="G127" s="49">
        <f>G128</f>
        <v>2100000</v>
      </c>
      <c r="H127" s="49">
        <f>H128</f>
        <v>0</v>
      </c>
      <c r="I127" s="54">
        <f t="shared" si="11"/>
        <v>2100000</v>
      </c>
    </row>
    <row r="128" spans="1:9" s="29" customFormat="1" ht="12.75">
      <c r="A128" s="19" t="s">
        <v>28</v>
      </c>
      <c r="B128" s="3"/>
      <c r="C128" s="2"/>
      <c r="D128" s="2"/>
      <c r="E128" s="2"/>
      <c r="F128" s="2" t="s">
        <v>93</v>
      </c>
      <c r="G128" s="45">
        <v>2100000</v>
      </c>
      <c r="H128" s="50"/>
      <c r="I128" s="54">
        <f t="shared" si="11"/>
        <v>2100000</v>
      </c>
    </row>
    <row r="129" spans="1:9" s="30" customFormat="1" ht="24" customHeight="1">
      <c r="A129" s="22" t="s">
        <v>209</v>
      </c>
      <c r="B129" s="4"/>
      <c r="C129" s="78"/>
      <c r="D129" s="78"/>
      <c r="E129" s="9" t="s">
        <v>201</v>
      </c>
      <c r="F129" s="9"/>
      <c r="G129" s="49">
        <f>G130</f>
        <v>100000</v>
      </c>
      <c r="H129" s="49">
        <f>H130</f>
        <v>0</v>
      </c>
      <c r="I129" s="54">
        <f t="shared" si="11"/>
        <v>100000</v>
      </c>
    </row>
    <row r="130" spans="1:9" s="29" customFormat="1" ht="12.75" customHeight="1">
      <c r="A130" s="19" t="s">
        <v>280</v>
      </c>
      <c r="B130" s="3"/>
      <c r="C130" s="2"/>
      <c r="D130" s="2"/>
      <c r="E130" s="2"/>
      <c r="F130" s="2" t="s">
        <v>95</v>
      </c>
      <c r="G130" s="45">
        <v>100000</v>
      </c>
      <c r="H130" s="50"/>
      <c r="I130" s="54">
        <f t="shared" si="11"/>
        <v>100000</v>
      </c>
    </row>
    <row r="131" spans="1:9" s="30" customFormat="1" ht="52.5" customHeight="1">
      <c r="A131" s="22" t="s">
        <v>338</v>
      </c>
      <c r="B131" s="4"/>
      <c r="C131" s="9"/>
      <c r="D131" s="9"/>
      <c r="E131" s="9" t="s">
        <v>339</v>
      </c>
      <c r="F131" s="9"/>
      <c r="G131" s="49">
        <f>G132</f>
        <v>143000</v>
      </c>
      <c r="H131" s="49">
        <f>H132</f>
        <v>0</v>
      </c>
      <c r="I131" s="54">
        <f t="shared" si="11"/>
        <v>143000</v>
      </c>
    </row>
    <row r="132" spans="1:9" s="29" customFormat="1" ht="12.75" customHeight="1">
      <c r="A132" s="19" t="s">
        <v>280</v>
      </c>
      <c r="B132" s="3"/>
      <c r="C132" s="2"/>
      <c r="D132" s="2"/>
      <c r="E132" s="2"/>
      <c r="F132" s="2" t="s">
        <v>95</v>
      </c>
      <c r="G132" s="45">
        <v>143000</v>
      </c>
      <c r="H132" s="50"/>
      <c r="I132" s="54">
        <f t="shared" si="11"/>
        <v>143000</v>
      </c>
    </row>
    <row r="133" spans="1:9" s="30" customFormat="1" ht="12.75" customHeight="1">
      <c r="A133" s="33" t="s">
        <v>400</v>
      </c>
      <c r="B133" s="42"/>
      <c r="C133" s="35"/>
      <c r="D133" s="35"/>
      <c r="E133" s="35" t="s">
        <v>279</v>
      </c>
      <c r="F133" s="35"/>
      <c r="G133" s="49">
        <f>G134</f>
        <v>200000</v>
      </c>
      <c r="H133" s="49">
        <f>H134</f>
        <v>0</v>
      </c>
      <c r="I133" s="54">
        <f t="shared" si="11"/>
        <v>200000</v>
      </c>
    </row>
    <row r="134" spans="1:9" s="29" customFormat="1" ht="14.25" customHeight="1">
      <c r="A134" s="19" t="s">
        <v>280</v>
      </c>
      <c r="B134" s="3"/>
      <c r="C134" s="2"/>
      <c r="D134" s="2"/>
      <c r="E134" s="2"/>
      <c r="F134" s="2" t="s">
        <v>95</v>
      </c>
      <c r="G134" s="45">
        <v>200000</v>
      </c>
      <c r="H134" s="50"/>
      <c r="I134" s="54">
        <f t="shared" si="11"/>
        <v>200000</v>
      </c>
    </row>
    <row r="135" spans="1:9" s="44" customFormat="1" ht="12.75">
      <c r="A135" s="21" t="s">
        <v>41</v>
      </c>
      <c r="B135" s="6"/>
      <c r="C135" s="80" t="s">
        <v>125</v>
      </c>
      <c r="D135" s="80"/>
      <c r="E135" s="7"/>
      <c r="F135" s="7"/>
      <c r="G135" s="48">
        <f>G136+G139</f>
        <v>37800</v>
      </c>
      <c r="H135" s="48">
        <f>H136+H139</f>
        <v>70000</v>
      </c>
      <c r="I135" s="54">
        <f t="shared" si="11"/>
        <v>107800</v>
      </c>
    </row>
    <row r="136" spans="1:9" s="30" customFormat="1" ht="12.75">
      <c r="A136" s="22" t="s">
        <v>21</v>
      </c>
      <c r="B136" s="4"/>
      <c r="C136" s="9"/>
      <c r="D136" s="9"/>
      <c r="E136" s="9" t="s">
        <v>77</v>
      </c>
      <c r="F136" s="9"/>
      <c r="G136" s="49">
        <f>G137</f>
        <v>0</v>
      </c>
      <c r="H136" s="49">
        <f>H137</f>
        <v>70000</v>
      </c>
      <c r="I136" s="54">
        <f t="shared" si="11"/>
        <v>70000</v>
      </c>
    </row>
    <row r="137" spans="1:9" s="30" customFormat="1" ht="12.75" customHeight="1">
      <c r="A137" s="22" t="s">
        <v>165</v>
      </c>
      <c r="B137" s="4"/>
      <c r="C137" s="78"/>
      <c r="D137" s="78"/>
      <c r="E137" s="9" t="s">
        <v>130</v>
      </c>
      <c r="F137" s="9"/>
      <c r="G137" s="49">
        <f>G138</f>
        <v>0</v>
      </c>
      <c r="H137" s="49">
        <f>H138</f>
        <v>70000</v>
      </c>
      <c r="I137" s="54">
        <f t="shared" si="11"/>
        <v>70000</v>
      </c>
    </row>
    <row r="138" spans="1:9" ht="15" customHeight="1">
      <c r="A138" s="19" t="s">
        <v>280</v>
      </c>
      <c r="B138" s="3"/>
      <c r="C138" s="2"/>
      <c r="D138" s="2"/>
      <c r="E138" s="2"/>
      <c r="F138" s="2" t="s">
        <v>95</v>
      </c>
      <c r="G138" s="47"/>
      <c r="H138" s="46">
        <v>70000</v>
      </c>
      <c r="I138" s="54">
        <f t="shared" si="11"/>
        <v>70000</v>
      </c>
    </row>
    <row r="139" spans="1:9" s="30" customFormat="1" ht="15" customHeight="1">
      <c r="A139" s="22" t="s">
        <v>184</v>
      </c>
      <c r="B139" s="4"/>
      <c r="C139" s="9"/>
      <c r="D139" s="9"/>
      <c r="E139" s="9" t="s">
        <v>185</v>
      </c>
      <c r="F139" s="9"/>
      <c r="G139" s="49">
        <f>G140+G142</f>
        <v>37800</v>
      </c>
      <c r="H139" s="49">
        <f>H140+H142</f>
        <v>0</v>
      </c>
      <c r="I139" s="54">
        <f t="shared" si="11"/>
        <v>37800</v>
      </c>
    </row>
    <row r="140" spans="1:9" s="30" customFormat="1" ht="25.5">
      <c r="A140" s="22" t="s">
        <v>345</v>
      </c>
      <c r="B140" s="4"/>
      <c r="C140" s="78"/>
      <c r="D140" s="78"/>
      <c r="E140" s="9" t="s">
        <v>203</v>
      </c>
      <c r="F140" s="9"/>
      <c r="G140" s="49">
        <f>G141</f>
        <v>7800</v>
      </c>
      <c r="H140" s="49">
        <f>H141</f>
        <v>0</v>
      </c>
      <c r="I140" s="54">
        <f t="shared" si="11"/>
        <v>7800</v>
      </c>
    </row>
    <row r="141" spans="1:9" ht="13.5">
      <c r="A141" s="19" t="s">
        <v>280</v>
      </c>
      <c r="B141" s="3"/>
      <c r="C141" s="2"/>
      <c r="D141" s="2"/>
      <c r="E141" s="2"/>
      <c r="F141" s="2" t="s">
        <v>95</v>
      </c>
      <c r="G141" s="47">
        <v>7800</v>
      </c>
      <c r="H141" s="46"/>
      <c r="I141" s="54">
        <f t="shared" si="11"/>
        <v>7800</v>
      </c>
    </row>
    <row r="142" spans="1:9" s="30" customFormat="1" ht="12.75">
      <c r="A142" s="22" t="s">
        <v>347</v>
      </c>
      <c r="B142" s="4"/>
      <c r="C142" s="9"/>
      <c r="D142" s="9"/>
      <c r="E142" s="9" t="s">
        <v>346</v>
      </c>
      <c r="F142" s="9"/>
      <c r="G142" s="49">
        <f>G143</f>
        <v>30000</v>
      </c>
      <c r="H142" s="49">
        <f>H143</f>
        <v>0</v>
      </c>
      <c r="I142" s="54">
        <f t="shared" si="11"/>
        <v>30000</v>
      </c>
    </row>
    <row r="143" spans="1:9" ht="12.75" customHeight="1">
      <c r="A143" s="19" t="s">
        <v>280</v>
      </c>
      <c r="B143" s="3"/>
      <c r="C143" s="2"/>
      <c r="D143" s="2"/>
      <c r="E143" s="2"/>
      <c r="F143" s="2" t="s">
        <v>95</v>
      </c>
      <c r="G143" s="47">
        <v>30000</v>
      </c>
      <c r="H143" s="46"/>
      <c r="I143" s="54">
        <f t="shared" si="11"/>
        <v>30000</v>
      </c>
    </row>
    <row r="144" spans="1:9" s="44" customFormat="1" ht="12.75">
      <c r="A144" s="21" t="s">
        <v>395</v>
      </c>
      <c r="B144" s="6"/>
      <c r="C144" s="80" t="s">
        <v>278</v>
      </c>
      <c r="D144" s="80"/>
      <c r="E144" s="7"/>
      <c r="F144" s="7"/>
      <c r="G144" s="48">
        <f aca="true" t="shared" si="12" ref="G144:H146">G145</f>
        <v>300000</v>
      </c>
      <c r="H144" s="48">
        <f t="shared" si="12"/>
        <v>0</v>
      </c>
      <c r="I144" s="54">
        <f t="shared" si="11"/>
        <v>300000</v>
      </c>
    </row>
    <row r="145" spans="1:9" s="30" customFormat="1" ht="12.75">
      <c r="A145" s="22" t="s">
        <v>184</v>
      </c>
      <c r="B145" s="4"/>
      <c r="C145" s="9"/>
      <c r="D145" s="9"/>
      <c r="E145" s="9" t="s">
        <v>185</v>
      </c>
      <c r="F145" s="9"/>
      <c r="G145" s="49">
        <f t="shared" si="12"/>
        <v>300000</v>
      </c>
      <c r="H145" s="49">
        <f t="shared" si="12"/>
        <v>0</v>
      </c>
      <c r="I145" s="54">
        <f t="shared" si="11"/>
        <v>300000</v>
      </c>
    </row>
    <row r="146" spans="1:9" s="30" customFormat="1" ht="12.75">
      <c r="A146" s="22" t="s">
        <v>396</v>
      </c>
      <c r="B146" s="4"/>
      <c r="C146" s="78"/>
      <c r="D146" s="78"/>
      <c r="E146" s="9" t="s">
        <v>390</v>
      </c>
      <c r="F146" s="9"/>
      <c r="G146" s="49">
        <f t="shared" si="12"/>
        <v>300000</v>
      </c>
      <c r="H146" s="49">
        <f t="shared" si="12"/>
        <v>0</v>
      </c>
      <c r="I146" s="54">
        <f t="shared" si="11"/>
        <v>300000</v>
      </c>
    </row>
    <row r="147" spans="1:9" s="29" customFormat="1" ht="25.5">
      <c r="A147" s="19" t="s">
        <v>252</v>
      </c>
      <c r="B147" s="3"/>
      <c r="C147" s="79"/>
      <c r="D147" s="79"/>
      <c r="E147" s="2"/>
      <c r="F147" s="2" t="s">
        <v>268</v>
      </c>
      <c r="G147" s="45">
        <v>300000</v>
      </c>
      <c r="H147" s="50"/>
      <c r="I147" s="54">
        <f t="shared" si="11"/>
        <v>300000</v>
      </c>
    </row>
    <row r="148" spans="1:9" s="44" customFormat="1" ht="12.75">
      <c r="A148" s="21" t="s">
        <v>23</v>
      </c>
      <c r="B148" s="6"/>
      <c r="C148" s="80" t="s">
        <v>311</v>
      </c>
      <c r="D148" s="80"/>
      <c r="E148" s="7"/>
      <c r="F148" s="7"/>
      <c r="G148" s="48">
        <f aca="true" t="shared" si="13" ref="G148:H150">G149</f>
        <v>1100000</v>
      </c>
      <c r="H148" s="48">
        <f t="shared" si="13"/>
        <v>0</v>
      </c>
      <c r="I148" s="54">
        <f t="shared" si="11"/>
        <v>1100000</v>
      </c>
    </row>
    <row r="149" spans="1:9" s="30" customFormat="1" ht="25.5">
      <c r="A149" s="22" t="s">
        <v>24</v>
      </c>
      <c r="B149" s="4"/>
      <c r="C149" s="78"/>
      <c r="D149" s="78"/>
      <c r="E149" s="9" t="s">
        <v>106</v>
      </c>
      <c r="F149" s="9"/>
      <c r="G149" s="49">
        <f t="shared" si="13"/>
        <v>1100000</v>
      </c>
      <c r="H149" s="49">
        <f t="shared" si="13"/>
        <v>0</v>
      </c>
      <c r="I149" s="54">
        <f t="shared" si="11"/>
        <v>1100000</v>
      </c>
    </row>
    <row r="150" spans="1:9" s="30" customFormat="1" ht="12.75">
      <c r="A150" s="22" t="s">
        <v>31</v>
      </c>
      <c r="B150" s="4"/>
      <c r="C150" s="9"/>
      <c r="D150" s="9"/>
      <c r="E150" s="9" t="s">
        <v>310</v>
      </c>
      <c r="F150" s="9"/>
      <c r="G150" s="49">
        <f t="shared" si="13"/>
        <v>1100000</v>
      </c>
      <c r="H150" s="49">
        <f t="shared" si="13"/>
        <v>0</v>
      </c>
      <c r="I150" s="54">
        <f t="shared" si="11"/>
        <v>1100000</v>
      </c>
    </row>
    <row r="151" spans="1:9" s="29" customFormat="1" ht="12.75">
      <c r="A151" s="39" t="s">
        <v>303</v>
      </c>
      <c r="B151" s="3"/>
      <c r="C151" s="79"/>
      <c r="D151" s="79"/>
      <c r="E151" s="2"/>
      <c r="F151" s="2" t="s">
        <v>210</v>
      </c>
      <c r="G151" s="45">
        <v>1100000</v>
      </c>
      <c r="H151" s="50"/>
      <c r="I151" s="54">
        <f t="shared" si="11"/>
        <v>1100000</v>
      </c>
    </row>
    <row r="152" spans="1:9" s="44" customFormat="1" ht="13.5" customHeight="1">
      <c r="A152" s="21" t="s">
        <v>349</v>
      </c>
      <c r="B152" s="10"/>
      <c r="C152" s="7"/>
      <c r="D152" s="7" t="s">
        <v>348</v>
      </c>
      <c r="E152" s="7"/>
      <c r="F152" s="7"/>
      <c r="G152" s="48">
        <f>G153</f>
        <v>100000</v>
      </c>
      <c r="H152" s="48">
        <f>H153</f>
        <v>0</v>
      </c>
      <c r="I152" s="54">
        <f t="shared" si="11"/>
        <v>100000</v>
      </c>
    </row>
    <row r="153" spans="1:9" s="30" customFormat="1" ht="12.75">
      <c r="A153" s="22" t="s">
        <v>171</v>
      </c>
      <c r="B153" s="11"/>
      <c r="C153" s="9" t="s">
        <v>170</v>
      </c>
      <c r="D153" s="9"/>
      <c r="E153" s="9" t="s">
        <v>172</v>
      </c>
      <c r="F153" s="9"/>
      <c r="G153" s="49">
        <f>G154</f>
        <v>100000</v>
      </c>
      <c r="H153" s="49">
        <f>H154</f>
        <v>0</v>
      </c>
      <c r="I153" s="54">
        <f t="shared" si="11"/>
        <v>100000</v>
      </c>
    </row>
    <row r="154" spans="1:9" s="29" customFormat="1" ht="12.75">
      <c r="A154" s="19" t="s">
        <v>13</v>
      </c>
      <c r="B154" s="1"/>
      <c r="C154" s="2" t="s">
        <v>170</v>
      </c>
      <c r="D154" s="2"/>
      <c r="E154" s="2"/>
      <c r="F154" s="2" t="s">
        <v>90</v>
      </c>
      <c r="G154" s="45">
        <v>100000</v>
      </c>
      <c r="H154" s="50"/>
      <c r="I154" s="54">
        <f t="shared" si="11"/>
        <v>100000</v>
      </c>
    </row>
    <row r="155" spans="1:9" ht="14.25" customHeight="1">
      <c r="A155" s="20" t="s">
        <v>29</v>
      </c>
      <c r="B155" s="5">
        <v>811</v>
      </c>
      <c r="C155" s="82"/>
      <c r="D155" s="82"/>
      <c r="E155" s="8"/>
      <c r="F155" s="8"/>
      <c r="G155" s="47">
        <f>G156+G169+G185+G201+G211</f>
        <v>61678370</v>
      </c>
      <c r="H155" s="47">
        <f>H156+H169+H185+H201+H211</f>
        <v>88292148</v>
      </c>
      <c r="I155" s="54">
        <f t="shared" si="11"/>
        <v>149970518</v>
      </c>
    </row>
    <row r="156" spans="1:9" s="44" customFormat="1" ht="13.5" customHeight="1">
      <c r="A156" s="21" t="s">
        <v>318</v>
      </c>
      <c r="B156" s="6"/>
      <c r="C156" s="80" t="s">
        <v>110</v>
      </c>
      <c r="D156" s="80"/>
      <c r="E156" s="7"/>
      <c r="F156" s="7"/>
      <c r="G156" s="48">
        <f>G157+G166+G163+G160</f>
        <v>26461070</v>
      </c>
      <c r="H156" s="48">
        <f>H157+H166+H163+H160</f>
        <v>4047000</v>
      </c>
      <c r="I156" s="54">
        <f t="shared" si="11"/>
        <v>30508070</v>
      </c>
    </row>
    <row r="157" spans="1:9" s="30" customFormat="1" ht="13.5" customHeight="1">
      <c r="A157" s="22" t="s">
        <v>30</v>
      </c>
      <c r="B157" s="4"/>
      <c r="C157" s="9"/>
      <c r="D157" s="9"/>
      <c r="E157" s="9" t="s">
        <v>111</v>
      </c>
      <c r="F157" s="9"/>
      <c r="G157" s="49">
        <f>G158</f>
        <v>26128070</v>
      </c>
      <c r="H157" s="49">
        <f>H158</f>
        <v>187000</v>
      </c>
      <c r="I157" s="54">
        <f aca="true" t="shared" si="14" ref="I157:I188">G157+H157</f>
        <v>26315070</v>
      </c>
    </row>
    <row r="158" spans="1:9" s="30" customFormat="1" ht="12.75">
      <c r="A158" s="22" t="s">
        <v>31</v>
      </c>
      <c r="B158" s="4"/>
      <c r="C158" s="78"/>
      <c r="D158" s="78"/>
      <c r="E158" s="9" t="s">
        <v>112</v>
      </c>
      <c r="F158" s="9"/>
      <c r="G158" s="49">
        <f>G159</f>
        <v>26128070</v>
      </c>
      <c r="H158" s="49">
        <f>H159</f>
        <v>187000</v>
      </c>
      <c r="I158" s="54">
        <f t="shared" si="14"/>
        <v>26315070</v>
      </c>
    </row>
    <row r="159" spans="1:9" s="29" customFormat="1" ht="12.75">
      <c r="A159" s="19" t="s">
        <v>32</v>
      </c>
      <c r="B159" s="3"/>
      <c r="C159" s="79"/>
      <c r="D159" s="79"/>
      <c r="E159" s="2"/>
      <c r="F159" s="2" t="s">
        <v>92</v>
      </c>
      <c r="G159" s="45">
        <v>26128070</v>
      </c>
      <c r="H159" s="50">
        <v>187000</v>
      </c>
      <c r="I159" s="54">
        <f t="shared" si="14"/>
        <v>26315070</v>
      </c>
    </row>
    <row r="160" spans="1:9" s="30" customFormat="1" ht="12.75">
      <c r="A160" s="22" t="s">
        <v>37</v>
      </c>
      <c r="B160" s="4"/>
      <c r="C160" s="78"/>
      <c r="D160" s="78"/>
      <c r="E160" s="9" t="s">
        <v>120</v>
      </c>
      <c r="F160" s="9"/>
      <c r="G160" s="49">
        <f>G161</f>
        <v>0</v>
      </c>
      <c r="H160" s="49">
        <f>H161</f>
        <v>860000</v>
      </c>
      <c r="I160" s="54">
        <f t="shared" si="14"/>
        <v>860000</v>
      </c>
    </row>
    <row r="161" spans="1:9" s="30" customFormat="1" ht="24" customHeight="1">
      <c r="A161" s="22" t="s">
        <v>243</v>
      </c>
      <c r="B161" s="4"/>
      <c r="C161" s="78"/>
      <c r="D161" s="78"/>
      <c r="E161" s="9" t="s">
        <v>128</v>
      </c>
      <c r="F161" s="9"/>
      <c r="G161" s="49">
        <f>G162</f>
        <v>0</v>
      </c>
      <c r="H161" s="49">
        <f>H162</f>
        <v>860000</v>
      </c>
      <c r="I161" s="54">
        <f t="shared" si="14"/>
        <v>860000</v>
      </c>
    </row>
    <row r="162" spans="1:9" ht="13.5">
      <c r="A162" s="19" t="s">
        <v>28</v>
      </c>
      <c r="B162" s="3"/>
      <c r="C162" s="79"/>
      <c r="D162" s="79"/>
      <c r="E162" s="2"/>
      <c r="F162" s="2" t="s">
        <v>93</v>
      </c>
      <c r="G162" s="47"/>
      <c r="H162" s="46">
        <v>860000</v>
      </c>
      <c r="I162" s="54">
        <f t="shared" si="14"/>
        <v>860000</v>
      </c>
    </row>
    <row r="163" spans="1:9" s="30" customFormat="1" ht="12.75" customHeight="1">
      <c r="A163" s="22" t="s">
        <v>21</v>
      </c>
      <c r="B163" s="4"/>
      <c r="C163" s="9"/>
      <c r="D163" s="9"/>
      <c r="E163" s="9" t="s">
        <v>77</v>
      </c>
      <c r="F163" s="9"/>
      <c r="G163" s="49">
        <f>G164</f>
        <v>0</v>
      </c>
      <c r="H163" s="49">
        <f>H164</f>
        <v>3000000</v>
      </c>
      <c r="I163" s="54">
        <f t="shared" si="14"/>
        <v>3000000</v>
      </c>
    </row>
    <row r="164" spans="1:9" s="30" customFormat="1" ht="24.75" customHeight="1">
      <c r="A164" s="22" t="s">
        <v>381</v>
      </c>
      <c r="B164" s="4"/>
      <c r="C164" s="9"/>
      <c r="D164" s="9"/>
      <c r="E164" s="9" t="s">
        <v>294</v>
      </c>
      <c r="F164" s="9"/>
      <c r="G164" s="49">
        <f>G165</f>
        <v>0</v>
      </c>
      <c r="H164" s="49">
        <f>H165</f>
        <v>3000000</v>
      </c>
      <c r="I164" s="54">
        <f t="shared" si="14"/>
        <v>3000000</v>
      </c>
    </row>
    <row r="165" spans="1:9" ht="13.5">
      <c r="A165" s="19" t="s">
        <v>10</v>
      </c>
      <c r="B165" s="3"/>
      <c r="C165" s="2"/>
      <c r="D165" s="2"/>
      <c r="E165" s="2"/>
      <c r="F165" s="2" t="s">
        <v>88</v>
      </c>
      <c r="G165" s="47"/>
      <c r="H165" s="46">
        <v>3000000</v>
      </c>
      <c r="I165" s="54">
        <f t="shared" si="14"/>
        <v>3000000</v>
      </c>
    </row>
    <row r="166" spans="1:9" s="30" customFormat="1" ht="12.75">
      <c r="A166" s="22" t="s">
        <v>184</v>
      </c>
      <c r="B166" s="4"/>
      <c r="C166" s="9"/>
      <c r="D166" s="9"/>
      <c r="E166" s="9" t="s">
        <v>185</v>
      </c>
      <c r="F166" s="9"/>
      <c r="G166" s="49">
        <f>G167</f>
        <v>333000</v>
      </c>
      <c r="H166" s="49">
        <f>H167</f>
        <v>0</v>
      </c>
      <c r="I166" s="54">
        <f t="shared" si="14"/>
        <v>333000</v>
      </c>
    </row>
    <row r="167" spans="1:9" s="30" customFormat="1" ht="25.5">
      <c r="A167" s="22" t="s">
        <v>316</v>
      </c>
      <c r="B167" s="4"/>
      <c r="C167" s="9"/>
      <c r="D167" s="9"/>
      <c r="E167" s="9" t="s">
        <v>317</v>
      </c>
      <c r="F167" s="9"/>
      <c r="G167" s="49">
        <f>G168</f>
        <v>333000</v>
      </c>
      <c r="H167" s="49">
        <f>H168</f>
        <v>0</v>
      </c>
      <c r="I167" s="54">
        <f t="shared" si="14"/>
        <v>333000</v>
      </c>
    </row>
    <row r="168" spans="1:9" s="29" customFormat="1" ht="12.75">
      <c r="A168" s="19" t="s">
        <v>10</v>
      </c>
      <c r="B168" s="3"/>
      <c r="C168" s="2"/>
      <c r="D168" s="2"/>
      <c r="E168" s="2"/>
      <c r="F168" s="2" t="s">
        <v>88</v>
      </c>
      <c r="G168" s="45">
        <v>333000</v>
      </c>
      <c r="H168" s="50"/>
      <c r="I168" s="54">
        <f t="shared" si="14"/>
        <v>333000</v>
      </c>
    </row>
    <row r="169" spans="1:9" s="44" customFormat="1" ht="12.75">
      <c r="A169" s="21" t="s">
        <v>33</v>
      </c>
      <c r="B169" s="6"/>
      <c r="C169" s="80" t="s">
        <v>113</v>
      </c>
      <c r="D169" s="80"/>
      <c r="E169" s="7"/>
      <c r="F169" s="7"/>
      <c r="G169" s="48">
        <f>G170+G173+G176+G182+G179</f>
        <v>27388000</v>
      </c>
      <c r="H169" s="48">
        <f>H170+H173+H176+H182+H179</f>
        <v>65353000</v>
      </c>
      <c r="I169" s="54">
        <f t="shared" si="14"/>
        <v>92741000</v>
      </c>
    </row>
    <row r="170" spans="1:9" s="30" customFormat="1" ht="12.75" customHeight="1">
      <c r="A170" s="22" t="s">
        <v>34</v>
      </c>
      <c r="B170" s="4"/>
      <c r="C170" s="78"/>
      <c r="D170" s="78"/>
      <c r="E170" s="9" t="s">
        <v>114</v>
      </c>
      <c r="F170" s="9"/>
      <c r="G170" s="49">
        <f>G171</f>
        <v>22208000</v>
      </c>
      <c r="H170" s="49">
        <f>H171</f>
        <v>57087000</v>
      </c>
      <c r="I170" s="54">
        <f t="shared" si="14"/>
        <v>79295000</v>
      </c>
    </row>
    <row r="171" spans="1:9" s="30" customFormat="1" ht="12.75">
      <c r="A171" s="22" t="s">
        <v>31</v>
      </c>
      <c r="B171" s="4"/>
      <c r="C171" s="78"/>
      <c r="D171" s="78"/>
      <c r="E171" s="9" t="s">
        <v>115</v>
      </c>
      <c r="F171" s="9"/>
      <c r="G171" s="49">
        <f>G172</f>
        <v>22208000</v>
      </c>
      <c r="H171" s="49">
        <f>H172</f>
        <v>57087000</v>
      </c>
      <c r="I171" s="54">
        <f t="shared" si="14"/>
        <v>79295000</v>
      </c>
    </row>
    <row r="172" spans="1:9" s="29" customFormat="1" ht="12.75">
      <c r="A172" s="19" t="s">
        <v>32</v>
      </c>
      <c r="B172" s="3"/>
      <c r="C172" s="79"/>
      <c r="D172" s="79"/>
      <c r="E172" s="2"/>
      <c r="F172" s="2" t="s">
        <v>92</v>
      </c>
      <c r="G172" s="45">
        <v>22208000</v>
      </c>
      <c r="H172" s="50">
        <v>57087000</v>
      </c>
      <c r="I172" s="54">
        <f t="shared" si="14"/>
        <v>79295000</v>
      </c>
    </row>
    <row r="173" spans="1:9" s="30" customFormat="1" ht="14.25" customHeight="1">
      <c r="A173" s="22" t="s">
        <v>35</v>
      </c>
      <c r="B173" s="4"/>
      <c r="C173" s="78"/>
      <c r="D173" s="78"/>
      <c r="E173" s="9" t="s">
        <v>116</v>
      </c>
      <c r="F173" s="9"/>
      <c r="G173" s="49">
        <f>G174</f>
        <v>5002000</v>
      </c>
      <c r="H173" s="49">
        <f>H174</f>
        <v>0</v>
      </c>
      <c r="I173" s="54">
        <f t="shared" si="14"/>
        <v>5002000</v>
      </c>
    </row>
    <row r="174" spans="1:9" s="30" customFormat="1" ht="12.75">
      <c r="A174" s="22" t="s">
        <v>31</v>
      </c>
      <c r="B174" s="4"/>
      <c r="C174" s="78"/>
      <c r="D174" s="78"/>
      <c r="E174" s="9" t="s">
        <v>117</v>
      </c>
      <c r="F174" s="9"/>
      <c r="G174" s="49">
        <f>G175</f>
        <v>5002000</v>
      </c>
      <c r="H174" s="49">
        <f>H175</f>
        <v>0</v>
      </c>
      <c r="I174" s="54">
        <f t="shared" si="14"/>
        <v>5002000</v>
      </c>
    </row>
    <row r="175" spans="1:9" s="29" customFormat="1" ht="12.75">
      <c r="A175" s="19" t="s">
        <v>32</v>
      </c>
      <c r="B175" s="3"/>
      <c r="C175" s="79"/>
      <c r="D175" s="79"/>
      <c r="E175" s="2"/>
      <c r="F175" s="2" t="s">
        <v>92</v>
      </c>
      <c r="G175" s="45">
        <v>5002000</v>
      </c>
      <c r="H175" s="50"/>
      <c r="I175" s="54">
        <f t="shared" si="14"/>
        <v>5002000</v>
      </c>
    </row>
    <row r="176" spans="1:9" s="30" customFormat="1" ht="12.75">
      <c r="A176" s="22" t="s">
        <v>36</v>
      </c>
      <c r="B176" s="4"/>
      <c r="C176" s="78"/>
      <c r="D176" s="78"/>
      <c r="E176" s="9" t="s">
        <v>118</v>
      </c>
      <c r="F176" s="9"/>
      <c r="G176" s="49">
        <f>G177</f>
        <v>0</v>
      </c>
      <c r="H176" s="49">
        <f>H177</f>
        <v>7413000</v>
      </c>
      <c r="I176" s="54">
        <f t="shared" si="14"/>
        <v>7413000</v>
      </c>
    </row>
    <row r="177" spans="1:9" s="30" customFormat="1" ht="14.25" customHeight="1">
      <c r="A177" s="22" t="s">
        <v>31</v>
      </c>
      <c r="B177" s="4"/>
      <c r="C177" s="78"/>
      <c r="D177" s="78"/>
      <c r="E177" s="9" t="s">
        <v>119</v>
      </c>
      <c r="F177" s="9"/>
      <c r="G177" s="49">
        <f>G178</f>
        <v>0</v>
      </c>
      <c r="H177" s="49">
        <f>H178</f>
        <v>7413000</v>
      </c>
      <c r="I177" s="54">
        <f t="shared" si="14"/>
        <v>7413000</v>
      </c>
    </row>
    <row r="178" spans="1:9" ht="13.5">
      <c r="A178" s="19" t="s">
        <v>32</v>
      </c>
      <c r="B178" s="3"/>
      <c r="C178" s="79"/>
      <c r="D178" s="79"/>
      <c r="E178" s="2"/>
      <c r="F178" s="2" t="s">
        <v>92</v>
      </c>
      <c r="G178" s="47"/>
      <c r="H178" s="46">
        <v>7413000</v>
      </c>
      <c r="I178" s="54">
        <f t="shared" si="14"/>
        <v>7413000</v>
      </c>
    </row>
    <row r="179" spans="1:9" s="30" customFormat="1" ht="12.75">
      <c r="A179" s="33" t="s">
        <v>37</v>
      </c>
      <c r="B179" s="42"/>
      <c r="C179" s="35"/>
      <c r="D179" s="35"/>
      <c r="E179" s="35" t="s">
        <v>120</v>
      </c>
      <c r="F179" s="35"/>
      <c r="G179" s="52">
        <f>G180</f>
        <v>0</v>
      </c>
      <c r="H179" s="52">
        <f>H180</f>
        <v>853000</v>
      </c>
      <c r="I179" s="54">
        <f t="shared" si="14"/>
        <v>853000</v>
      </c>
    </row>
    <row r="180" spans="1:9" s="30" customFormat="1" ht="12.75">
      <c r="A180" s="33" t="s">
        <v>289</v>
      </c>
      <c r="B180" s="42"/>
      <c r="C180" s="35"/>
      <c r="D180" s="35"/>
      <c r="E180" s="35" t="s">
        <v>290</v>
      </c>
      <c r="F180" s="35"/>
      <c r="G180" s="52">
        <f>G181</f>
        <v>0</v>
      </c>
      <c r="H180" s="52">
        <f>H181</f>
        <v>853000</v>
      </c>
      <c r="I180" s="54">
        <f t="shared" si="14"/>
        <v>853000</v>
      </c>
    </row>
    <row r="181" spans="1:9" ht="13.5">
      <c r="A181" s="36" t="s">
        <v>32</v>
      </c>
      <c r="B181" s="40"/>
      <c r="C181" s="37"/>
      <c r="D181" s="37"/>
      <c r="E181" s="37"/>
      <c r="F181" s="37" t="s">
        <v>92</v>
      </c>
      <c r="G181" s="47"/>
      <c r="H181" s="46">
        <v>853000</v>
      </c>
      <c r="I181" s="54">
        <f t="shared" si="14"/>
        <v>853000</v>
      </c>
    </row>
    <row r="182" spans="1:9" s="30" customFormat="1" ht="12.75">
      <c r="A182" s="22" t="s">
        <v>184</v>
      </c>
      <c r="B182" s="4"/>
      <c r="C182" s="9"/>
      <c r="D182" s="9"/>
      <c r="E182" s="9" t="s">
        <v>185</v>
      </c>
      <c r="F182" s="9"/>
      <c r="G182" s="49">
        <f>G183</f>
        <v>178000</v>
      </c>
      <c r="H182" s="49">
        <f>H183</f>
        <v>0</v>
      </c>
      <c r="I182" s="54">
        <f t="shared" si="14"/>
        <v>178000</v>
      </c>
    </row>
    <row r="183" spans="1:9" s="30" customFormat="1" ht="25.5">
      <c r="A183" s="22" t="s">
        <v>319</v>
      </c>
      <c r="B183" s="4"/>
      <c r="C183" s="9"/>
      <c r="D183" s="9"/>
      <c r="E183" s="9" t="s">
        <v>320</v>
      </c>
      <c r="F183" s="9"/>
      <c r="G183" s="49">
        <f>G184</f>
        <v>178000</v>
      </c>
      <c r="H183" s="49">
        <f>H184</f>
        <v>0</v>
      </c>
      <c r="I183" s="54">
        <f t="shared" si="14"/>
        <v>178000</v>
      </c>
    </row>
    <row r="184" spans="1:9" s="29" customFormat="1" ht="12.75">
      <c r="A184" s="19" t="s">
        <v>10</v>
      </c>
      <c r="B184" s="3"/>
      <c r="C184" s="2"/>
      <c r="D184" s="2"/>
      <c r="E184" s="2"/>
      <c r="F184" s="2" t="s">
        <v>88</v>
      </c>
      <c r="G184" s="45">
        <v>178000</v>
      </c>
      <c r="H184" s="50"/>
      <c r="I184" s="54">
        <f t="shared" si="14"/>
        <v>178000</v>
      </c>
    </row>
    <row r="185" spans="1:9" s="44" customFormat="1" ht="12.75">
      <c r="A185" s="21" t="s">
        <v>38</v>
      </c>
      <c r="B185" s="6"/>
      <c r="C185" s="80" t="s">
        <v>121</v>
      </c>
      <c r="D185" s="80"/>
      <c r="E185" s="7"/>
      <c r="F185" s="7"/>
      <c r="G185" s="48">
        <f>G189+G196+G186</f>
        <v>72000</v>
      </c>
      <c r="H185" s="48">
        <f>H189+H196+H186</f>
        <v>1597000</v>
      </c>
      <c r="I185" s="54">
        <f t="shared" si="14"/>
        <v>1669000</v>
      </c>
    </row>
    <row r="186" spans="1:9" s="30" customFormat="1" ht="14.25" customHeight="1">
      <c r="A186" s="22" t="s">
        <v>57</v>
      </c>
      <c r="B186" s="4"/>
      <c r="C186" s="78"/>
      <c r="D186" s="78"/>
      <c r="E186" s="9" t="s">
        <v>146</v>
      </c>
      <c r="F186" s="9"/>
      <c r="G186" s="49">
        <f>G187</f>
        <v>0</v>
      </c>
      <c r="H186" s="49">
        <f>H187</f>
        <v>955000</v>
      </c>
      <c r="I186" s="54">
        <f t="shared" si="14"/>
        <v>955000</v>
      </c>
    </row>
    <row r="187" spans="1:9" s="30" customFormat="1" ht="12.75">
      <c r="A187" s="22" t="s">
        <v>58</v>
      </c>
      <c r="B187" s="4"/>
      <c r="C187" s="78"/>
      <c r="D187" s="78"/>
      <c r="E187" s="9" t="s">
        <v>147</v>
      </c>
      <c r="F187" s="9"/>
      <c r="G187" s="49">
        <f>G188</f>
        <v>0</v>
      </c>
      <c r="H187" s="49">
        <f>H188</f>
        <v>955000</v>
      </c>
      <c r="I187" s="54">
        <f t="shared" si="14"/>
        <v>955000</v>
      </c>
    </row>
    <row r="188" spans="1:9" s="29" customFormat="1" ht="12.75">
      <c r="A188" s="19" t="s">
        <v>10</v>
      </c>
      <c r="B188" s="3"/>
      <c r="C188" s="79"/>
      <c r="D188" s="79"/>
      <c r="E188" s="2"/>
      <c r="F188" s="2" t="s">
        <v>88</v>
      </c>
      <c r="G188" s="45"/>
      <c r="H188" s="45">
        <v>955000</v>
      </c>
      <c r="I188" s="54">
        <f t="shared" si="14"/>
        <v>955000</v>
      </c>
    </row>
    <row r="189" spans="1:9" s="30" customFormat="1" ht="14.25" customHeight="1">
      <c r="A189" s="22" t="s">
        <v>21</v>
      </c>
      <c r="B189" s="4"/>
      <c r="C189" s="78"/>
      <c r="D189" s="78"/>
      <c r="E189" s="9" t="s">
        <v>77</v>
      </c>
      <c r="F189" s="9"/>
      <c r="G189" s="49">
        <f>G190+G192+G194</f>
        <v>0</v>
      </c>
      <c r="H189" s="49">
        <f>H190+H192+H194</f>
        <v>642000</v>
      </c>
      <c r="I189" s="54">
        <f aca="true" t="shared" si="15" ref="I189:I220">G189+H189</f>
        <v>642000</v>
      </c>
    </row>
    <row r="190" spans="1:9" s="30" customFormat="1" ht="25.5">
      <c r="A190" s="22" t="s">
        <v>208</v>
      </c>
      <c r="B190" s="4"/>
      <c r="C190" s="78"/>
      <c r="D190" s="78"/>
      <c r="E190" s="9" t="s">
        <v>154</v>
      </c>
      <c r="F190" s="9"/>
      <c r="G190" s="49">
        <f>G191</f>
        <v>0</v>
      </c>
      <c r="H190" s="49">
        <f>H191</f>
        <v>177000</v>
      </c>
      <c r="I190" s="54">
        <f t="shared" si="15"/>
        <v>177000</v>
      </c>
    </row>
    <row r="191" spans="1:9" ht="14.25" customHeight="1">
      <c r="A191" s="19" t="s">
        <v>269</v>
      </c>
      <c r="B191" s="3"/>
      <c r="C191" s="2"/>
      <c r="D191" s="2"/>
      <c r="E191" s="2"/>
      <c r="F191" s="2" t="s">
        <v>270</v>
      </c>
      <c r="G191" s="47"/>
      <c r="H191" s="46">
        <v>177000</v>
      </c>
      <c r="I191" s="54">
        <f t="shared" si="15"/>
        <v>177000</v>
      </c>
    </row>
    <row r="192" spans="1:9" s="30" customFormat="1" ht="39.75" customHeight="1">
      <c r="A192" s="22" t="s">
        <v>241</v>
      </c>
      <c r="B192" s="4"/>
      <c r="C192" s="9"/>
      <c r="D192" s="9"/>
      <c r="E192" s="9" t="s">
        <v>154</v>
      </c>
      <c r="F192" s="9"/>
      <c r="G192" s="49">
        <f>G193</f>
        <v>0</v>
      </c>
      <c r="H192" s="49">
        <f>H193</f>
        <v>288000</v>
      </c>
      <c r="I192" s="54">
        <f t="shared" si="15"/>
        <v>288000</v>
      </c>
    </row>
    <row r="193" spans="1:9" ht="13.5" customHeight="1">
      <c r="A193" s="19" t="s">
        <v>269</v>
      </c>
      <c r="B193" s="3"/>
      <c r="C193" s="2"/>
      <c r="D193" s="2"/>
      <c r="E193" s="2"/>
      <c r="F193" s="2" t="s">
        <v>270</v>
      </c>
      <c r="G193" s="47"/>
      <c r="H193" s="46">
        <v>288000</v>
      </c>
      <c r="I193" s="54">
        <f t="shared" si="15"/>
        <v>288000</v>
      </c>
    </row>
    <row r="194" spans="1:9" s="30" customFormat="1" ht="27.75" customHeight="1">
      <c r="A194" s="22" t="s">
        <v>239</v>
      </c>
      <c r="B194" s="4"/>
      <c r="C194" s="9"/>
      <c r="D194" s="9"/>
      <c r="E194" s="9" t="s">
        <v>240</v>
      </c>
      <c r="F194" s="9"/>
      <c r="G194" s="47">
        <f>G195</f>
        <v>0</v>
      </c>
      <c r="H194" s="47">
        <f>H195</f>
        <v>177000</v>
      </c>
      <c r="I194" s="54">
        <f t="shared" si="15"/>
        <v>177000</v>
      </c>
    </row>
    <row r="195" spans="1:9" ht="13.5" customHeight="1">
      <c r="A195" s="19" t="s">
        <v>272</v>
      </c>
      <c r="B195" s="3"/>
      <c r="C195" s="2"/>
      <c r="D195" s="2"/>
      <c r="E195" s="2"/>
      <c r="F195" s="2" t="s">
        <v>94</v>
      </c>
      <c r="G195" s="47"/>
      <c r="H195" s="46">
        <v>177000</v>
      </c>
      <c r="I195" s="54">
        <f t="shared" si="15"/>
        <v>177000</v>
      </c>
    </row>
    <row r="196" spans="1:9" s="30" customFormat="1" ht="13.5">
      <c r="A196" s="22" t="s">
        <v>184</v>
      </c>
      <c r="B196" s="4"/>
      <c r="C196" s="9"/>
      <c r="D196" s="9"/>
      <c r="E196" s="9" t="s">
        <v>185</v>
      </c>
      <c r="F196" s="9" t="s">
        <v>87</v>
      </c>
      <c r="G196" s="47">
        <f>G197+G199</f>
        <v>72000</v>
      </c>
      <c r="H196" s="47">
        <f>H197+H199</f>
        <v>0</v>
      </c>
      <c r="I196" s="54">
        <f t="shared" si="15"/>
        <v>72000</v>
      </c>
    </row>
    <row r="197" spans="1:9" s="30" customFormat="1" ht="26.25" customHeight="1">
      <c r="A197" s="22" t="s">
        <v>200</v>
      </c>
      <c r="B197" s="4"/>
      <c r="C197" s="9"/>
      <c r="D197" s="9"/>
      <c r="E197" s="9" t="s">
        <v>204</v>
      </c>
      <c r="F197" s="9"/>
      <c r="G197" s="49">
        <f>G198</f>
        <v>20000</v>
      </c>
      <c r="H197" s="49">
        <f>H198</f>
        <v>0</v>
      </c>
      <c r="I197" s="54">
        <f t="shared" si="15"/>
        <v>20000</v>
      </c>
    </row>
    <row r="198" spans="1:9" s="29" customFormat="1" ht="14.25" customHeight="1">
      <c r="A198" s="19" t="s">
        <v>272</v>
      </c>
      <c r="B198" s="3"/>
      <c r="C198" s="2"/>
      <c r="D198" s="2"/>
      <c r="E198" s="2"/>
      <c r="F198" s="2" t="s">
        <v>94</v>
      </c>
      <c r="G198" s="45">
        <v>20000</v>
      </c>
      <c r="H198" s="50"/>
      <c r="I198" s="54">
        <f t="shared" si="15"/>
        <v>20000</v>
      </c>
    </row>
    <row r="199" spans="1:9" s="30" customFormat="1" ht="13.5" customHeight="1">
      <c r="A199" s="22" t="s">
        <v>271</v>
      </c>
      <c r="B199" s="4"/>
      <c r="C199" s="9"/>
      <c r="D199" s="9"/>
      <c r="E199" s="9" t="s">
        <v>205</v>
      </c>
      <c r="F199" s="9"/>
      <c r="G199" s="49">
        <f>G200</f>
        <v>52000</v>
      </c>
      <c r="H199" s="49">
        <f>H200</f>
        <v>0</v>
      </c>
      <c r="I199" s="54">
        <f t="shared" si="15"/>
        <v>52000</v>
      </c>
    </row>
    <row r="200" spans="1:9" s="29" customFormat="1" ht="12" customHeight="1">
      <c r="A200" s="19" t="s">
        <v>269</v>
      </c>
      <c r="B200" s="3"/>
      <c r="C200" s="2"/>
      <c r="D200" s="2"/>
      <c r="E200" s="2"/>
      <c r="F200" s="2" t="s">
        <v>270</v>
      </c>
      <c r="G200" s="45">
        <v>52000</v>
      </c>
      <c r="H200" s="50"/>
      <c r="I200" s="54">
        <f t="shared" si="15"/>
        <v>52000</v>
      </c>
    </row>
    <row r="201" spans="1:9" s="44" customFormat="1" ht="13.5" customHeight="1">
      <c r="A201" s="21" t="s">
        <v>39</v>
      </c>
      <c r="B201" s="6"/>
      <c r="C201" s="80" t="s">
        <v>122</v>
      </c>
      <c r="D201" s="80"/>
      <c r="E201" s="7"/>
      <c r="F201" s="7"/>
      <c r="G201" s="48">
        <f>G202+G205+G208</f>
        <v>7745000</v>
      </c>
      <c r="H201" s="48">
        <f>H202+H205+H208</f>
        <v>364000</v>
      </c>
      <c r="I201" s="54">
        <f t="shared" si="15"/>
        <v>8109000</v>
      </c>
    </row>
    <row r="202" spans="1:9" s="30" customFormat="1" ht="37.5" customHeight="1">
      <c r="A202" s="22" t="s">
        <v>8</v>
      </c>
      <c r="B202" s="4"/>
      <c r="C202" s="78"/>
      <c r="D202" s="78"/>
      <c r="E202" s="9" t="s">
        <v>73</v>
      </c>
      <c r="F202" s="9"/>
      <c r="G202" s="52">
        <f>G203</f>
        <v>2126000</v>
      </c>
      <c r="H202" s="52">
        <f>H203</f>
        <v>364000</v>
      </c>
      <c r="I202" s="54">
        <f t="shared" si="15"/>
        <v>2490000</v>
      </c>
    </row>
    <row r="203" spans="1:9" s="30" customFormat="1" ht="12.75">
      <c r="A203" s="22" t="s">
        <v>9</v>
      </c>
      <c r="B203" s="4"/>
      <c r="C203" s="78"/>
      <c r="D203" s="78"/>
      <c r="E203" s="9" t="s">
        <v>74</v>
      </c>
      <c r="F203" s="9"/>
      <c r="G203" s="49">
        <f>G204</f>
        <v>2126000</v>
      </c>
      <c r="H203" s="49">
        <f>H204</f>
        <v>364000</v>
      </c>
      <c r="I203" s="54">
        <f t="shared" si="15"/>
        <v>2490000</v>
      </c>
    </row>
    <row r="204" spans="1:9" s="29" customFormat="1" ht="12.75">
      <c r="A204" s="19" t="s">
        <v>10</v>
      </c>
      <c r="B204" s="3"/>
      <c r="C204" s="79"/>
      <c r="D204" s="79"/>
      <c r="E204" s="2"/>
      <c r="F204" s="2" t="s">
        <v>88</v>
      </c>
      <c r="G204" s="45">
        <v>2126000</v>
      </c>
      <c r="H204" s="50">
        <v>364000</v>
      </c>
      <c r="I204" s="54">
        <f t="shared" si="15"/>
        <v>2490000</v>
      </c>
    </row>
    <row r="205" spans="1:9" s="30" customFormat="1" ht="39" customHeight="1">
      <c r="A205" s="22" t="s">
        <v>40</v>
      </c>
      <c r="B205" s="4"/>
      <c r="C205" s="78"/>
      <c r="D205" s="78"/>
      <c r="E205" s="9" t="s">
        <v>123</v>
      </c>
      <c r="F205" s="9"/>
      <c r="G205" s="49">
        <f>G206</f>
        <v>5589000</v>
      </c>
      <c r="H205" s="49">
        <f>H206</f>
        <v>0</v>
      </c>
      <c r="I205" s="54">
        <f t="shared" si="15"/>
        <v>5589000</v>
      </c>
    </row>
    <row r="206" spans="1:9" s="30" customFormat="1" ht="12.75">
      <c r="A206" s="22" t="s">
        <v>31</v>
      </c>
      <c r="B206" s="4"/>
      <c r="C206" s="78"/>
      <c r="D206" s="78"/>
      <c r="E206" s="9" t="s">
        <v>124</v>
      </c>
      <c r="F206" s="9"/>
      <c r="G206" s="49">
        <f>G207</f>
        <v>5589000</v>
      </c>
      <c r="H206" s="49">
        <f>H207</f>
        <v>0</v>
      </c>
      <c r="I206" s="54">
        <f t="shared" si="15"/>
        <v>5589000</v>
      </c>
    </row>
    <row r="207" spans="1:9" s="29" customFormat="1" ht="12.75">
      <c r="A207" s="19" t="s">
        <v>32</v>
      </c>
      <c r="B207" s="3"/>
      <c r="C207" s="79"/>
      <c r="D207" s="79"/>
      <c r="E207" s="2"/>
      <c r="F207" s="2" t="s">
        <v>92</v>
      </c>
      <c r="G207" s="45">
        <v>5589000</v>
      </c>
      <c r="H207" s="50"/>
      <c r="I207" s="54">
        <f t="shared" si="15"/>
        <v>5589000</v>
      </c>
    </row>
    <row r="208" spans="1:9" s="30" customFormat="1" ht="12.75">
      <c r="A208" s="22" t="s">
        <v>184</v>
      </c>
      <c r="B208" s="4"/>
      <c r="C208" s="9"/>
      <c r="D208" s="9"/>
      <c r="E208" s="9" t="s">
        <v>185</v>
      </c>
      <c r="F208" s="9"/>
      <c r="G208" s="49">
        <f>G209</f>
        <v>30000</v>
      </c>
      <c r="H208" s="49">
        <f>H209</f>
        <v>0</v>
      </c>
      <c r="I208" s="54">
        <f t="shared" si="15"/>
        <v>30000</v>
      </c>
    </row>
    <row r="209" spans="1:9" s="30" customFormat="1" ht="10.5" customHeight="1">
      <c r="A209" s="22" t="s">
        <v>386</v>
      </c>
      <c r="B209" s="4"/>
      <c r="C209" s="9"/>
      <c r="D209" s="9"/>
      <c r="E209" s="9" t="s">
        <v>387</v>
      </c>
      <c r="F209" s="9"/>
      <c r="G209" s="49">
        <f>G210</f>
        <v>30000</v>
      </c>
      <c r="H209" s="49">
        <f>H210</f>
        <v>0</v>
      </c>
      <c r="I209" s="54">
        <f t="shared" si="15"/>
        <v>30000</v>
      </c>
    </row>
    <row r="210" spans="1:9" s="29" customFormat="1" ht="12.75">
      <c r="A210" s="19" t="s">
        <v>10</v>
      </c>
      <c r="B210" s="3"/>
      <c r="C210" s="79"/>
      <c r="D210" s="79"/>
      <c r="E210" s="2"/>
      <c r="F210" s="2" t="s">
        <v>88</v>
      </c>
      <c r="G210" s="45">
        <v>30000</v>
      </c>
      <c r="H210" s="50"/>
      <c r="I210" s="54">
        <f t="shared" si="15"/>
        <v>30000</v>
      </c>
    </row>
    <row r="211" spans="1:9" s="44" customFormat="1" ht="12.75">
      <c r="A211" s="21" t="s">
        <v>41</v>
      </c>
      <c r="B211" s="6"/>
      <c r="C211" s="80" t="s">
        <v>125</v>
      </c>
      <c r="D211" s="80"/>
      <c r="E211" s="7"/>
      <c r="F211" s="7"/>
      <c r="G211" s="48">
        <f>G212+G217+G220+G214</f>
        <v>12300</v>
      </c>
      <c r="H211" s="48">
        <f>H212+H217+H220+H214</f>
        <v>16931148</v>
      </c>
      <c r="I211" s="54">
        <f t="shared" si="15"/>
        <v>16943448</v>
      </c>
    </row>
    <row r="212" spans="1:9" s="30" customFormat="1" ht="25.5" customHeight="1">
      <c r="A212" s="22" t="s">
        <v>42</v>
      </c>
      <c r="B212" s="4"/>
      <c r="C212" s="78"/>
      <c r="D212" s="78"/>
      <c r="E212" s="9" t="s">
        <v>127</v>
      </c>
      <c r="F212" s="9"/>
      <c r="G212" s="49">
        <f>G213</f>
        <v>0</v>
      </c>
      <c r="H212" s="49">
        <f>H213</f>
        <v>264000</v>
      </c>
      <c r="I212" s="54">
        <f t="shared" si="15"/>
        <v>264000</v>
      </c>
    </row>
    <row r="213" spans="1:9" ht="13.5">
      <c r="A213" s="19" t="s">
        <v>28</v>
      </c>
      <c r="B213" s="3"/>
      <c r="C213" s="79"/>
      <c r="D213" s="79"/>
      <c r="E213" s="2"/>
      <c r="F213" s="2" t="s">
        <v>93</v>
      </c>
      <c r="G213" s="47"/>
      <c r="H213" s="46">
        <v>264000</v>
      </c>
      <c r="I213" s="54">
        <f t="shared" si="15"/>
        <v>264000</v>
      </c>
    </row>
    <row r="214" spans="1:9" s="30" customFormat="1" ht="12.75">
      <c r="A214" s="22" t="s">
        <v>37</v>
      </c>
      <c r="B214" s="4"/>
      <c r="C214" s="78"/>
      <c r="D214" s="78"/>
      <c r="E214" s="9" t="s">
        <v>120</v>
      </c>
      <c r="F214" s="9"/>
      <c r="G214" s="49">
        <f>G215</f>
        <v>0</v>
      </c>
      <c r="H214" s="49">
        <f>H215</f>
        <v>16556148</v>
      </c>
      <c r="I214" s="54">
        <f t="shared" si="15"/>
        <v>16556148</v>
      </c>
    </row>
    <row r="215" spans="1:9" s="30" customFormat="1" ht="25.5" customHeight="1">
      <c r="A215" s="22" t="s">
        <v>372</v>
      </c>
      <c r="B215" s="4"/>
      <c r="C215" s="78"/>
      <c r="D215" s="78"/>
      <c r="E215" s="9" t="s">
        <v>129</v>
      </c>
      <c r="F215" s="9" t="s">
        <v>87</v>
      </c>
      <c r="G215" s="49">
        <f>G216</f>
        <v>0</v>
      </c>
      <c r="H215" s="49">
        <f>H216</f>
        <v>16556148</v>
      </c>
      <c r="I215" s="54">
        <f t="shared" si="15"/>
        <v>16556148</v>
      </c>
    </row>
    <row r="216" spans="1:9" ht="13.5">
      <c r="A216" s="19" t="s">
        <v>28</v>
      </c>
      <c r="B216" s="3"/>
      <c r="C216" s="79"/>
      <c r="D216" s="79"/>
      <c r="E216" s="2"/>
      <c r="F216" s="2" t="s">
        <v>93</v>
      </c>
      <c r="G216" s="47"/>
      <c r="H216" s="46">
        <v>16556148</v>
      </c>
      <c r="I216" s="54">
        <f t="shared" si="15"/>
        <v>16556148</v>
      </c>
    </row>
    <row r="217" spans="1:9" s="30" customFormat="1" ht="14.25" customHeight="1">
      <c r="A217" s="22" t="s">
        <v>21</v>
      </c>
      <c r="B217" s="4"/>
      <c r="C217" s="78"/>
      <c r="D217" s="78"/>
      <c r="E217" s="9" t="s">
        <v>77</v>
      </c>
      <c r="F217" s="9"/>
      <c r="G217" s="49">
        <f>G218</f>
        <v>0</v>
      </c>
      <c r="H217" s="49">
        <f>H218</f>
        <v>111000</v>
      </c>
      <c r="I217" s="54">
        <f t="shared" si="15"/>
        <v>111000</v>
      </c>
    </row>
    <row r="218" spans="1:9" s="30" customFormat="1" ht="12.75">
      <c r="A218" s="22" t="s">
        <v>340</v>
      </c>
      <c r="B218" s="4"/>
      <c r="C218" s="9" t="s">
        <v>125</v>
      </c>
      <c r="D218" s="9"/>
      <c r="E218" s="9" t="s">
        <v>341</v>
      </c>
      <c r="F218" s="9"/>
      <c r="G218" s="49">
        <f>G219</f>
        <v>0</v>
      </c>
      <c r="H218" s="49">
        <f>H219</f>
        <v>111000</v>
      </c>
      <c r="I218" s="54">
        <f t="shared" si="15"/>
        <v>111000</v>
      </c>
    </row>
    <row r="219" spans="1:9" ht="13.5">
      <c r="A219" s="19" t="s">
        <v>280</v>
      </c>
      <c r="B219" s="3"/>
      <c r="C219" s="2"/>
      <c r="D219" s="2"/>
      <c r="E219" s="2"/>
      <c r="F219" s="2" t="s">
        <v>95</v>
      </c>
      <c r="G219" s="47"/>
      <c r="H219" s="46">
        <v>111000</v>
      </c>
      <c r="I219" s="54">
        <f t="shared" si="15"/>
        <v>111000</v>
      </c>
    </row>
    <row r="220" spans="1:9" s="30" customFormat="1" ht="12.75">
      <c r="A220" s="22" t="s">
        <v>184</v>
      </c>
      <c r="B220" s="4"/>
      <c r="C220" s="9"/>
      <c r="D220" s="9"/>
      <c r="E220" s="9" t="s">
        <v>185</v>
      </c>
      <c r="F220" s="9"/>
      <c r="G220" s="49">
        <f>G221</f>
        <v>12300</v>
      </c>
      <c r="H220" s="49">
        <f>H221</f>
        <v>0</v>
      </c>
      <c r="I220" s="54">
        <f t="shared" si="15"/>
        <v>12300</v>
      </c>
    </row>
    <row r="221" spans="1:9" s="30" customFormat="1" ht="12.75">
      <c r="A221" s="22" t="s">
        <v>343</v>
      </c>
      <c r="B221" s="4"/>
      <c r="C221" s="9" t="s">
        <v>125</v>
      </c>
      <c r="D221" s="9"/>
      <c r="E221" s="9" t="s">
        <v>342</v>
      </c>
      <c r="F221" s="9"/>
      <c r="G221" s="49">
        <f>G222</f>
        <v>12300</v>
      </c>
      <c r="H221" s="49">
        <f>H222</f>
        <v>0</v>
      </c>
      <c r="I221" s="54">
        <f aca="true" t="shared" si="16" ref="I221:I252">G221+H221</f>
        <v>12300</v>
      </c>
    </row>
    <row r="222" spans="1:9" s="29" customFormat="1" ht="12.75">
      <c r="A222" s="19" t="s">
        <v>280</v>
      </c>
      <c r="B222" s="3"/>
      <c r="C222" s="2"/>
      <c r="D222" s="2"/>
      <c r="E222" s="2"/>
      <c r="F222" s="2" t="s">
        <v>95</v>
      </c>
      <c r="G222" s="45">
        <v>12300</v>
      </c>
      <c r="H222" s="50"/>
      <c r="I222" s="54">
        <f t="shared" si="16"/>
        <v>12300</v>
      </c>
    </row>
    <row r="223" spans="1:9" ht="14.25" customHeight="1">
      <c r="A223" s="20" t="s">
        <v>43</v>
      </c>
      <c r="B223" s="5">
        <v>812</v>
      </c>
      <c r="C223" s="82"/>
      <c r="D223" s="82"/>
      <c r="E223" s="8"/>
      <c r="F223" s="8"/>
      <c r="G223" s="47">
        <f>G224+G228+G236+G251</f>
        <v>26702000</v>
      </c>
      <c r="H223" s="47">
        <f>H224+H228+H236+H251</f>
        <v>80000</v>
      </c>
      <c r="I223" s="54">
        <f t="shared" si="16"/>
        <v>26782000</v>
      </c>
    </row>
    <row r="224" spans="1:9" s="44" customFormat="1" ht="12.75">
      <c r="A224" s="21" t="s">
        <v>33</v>
      </c>
      <c r="B224" s="6"/>
      <c r="C224" s="80" t="s">
        <v>113</v>
      </c>
      <c r="D224" s="80"/>
      <c r="E224" s="7"/>
      <c r="F224" s="7"/>
      <c r="G224" s="48">
        <f aca="true" t="shared" si="17" ref="G224:H226">G225</f>
        <v>1522000</v>
      </c>
      <c r="H224" s="48">
        <f t="shared" si="17"/>
        <v>0</v>
      </c>
      <c r="I224" s="54">
        <f t="shared" si="16"/>
        <v>1522000</v>
      </c>
    </row>
    <row r="225" spans="1:9" s="30" customFormat="1" ht="15.75" customHeight="1">
      <c r="A225" s="22" t="s">
        <v>35</v>
      </c>
      <c r="B225" s="4"/>
      <c r="C225" s="78"/>
      <c r="D225" s="78"/>
      <c r="E225" s="9" t="s">
        <v>116</v>
      </c>
      <c r="F225" s="9"/>
      <c r="G225" s="49">
        <f t="shared" si="17"/>
        <v>1522000</v>
      </c>
      <c r="H225" s="49">
        <f t="shared" si="17"/>
        <v>0</v>
      </c>
      <c r="I225" s="54">
        <f t="shared" si="16"/>
        <v>1522000</v>
      </c>
    </row>
    <row r="226" spans="1:9" s="30" customFormat="1" ht="12.75">
      <c r="A226" s="22" t="s">
        <v>31</v>
      </c>
      <c r="B226" s="4"/>
      <c r="C226" s="78"/>
      <c r="D226" s="78"/>
      <c r="E226" s="9" t="s">
        <v>117</v>
      </c>
      <c r="F226" s="9"/>
      <c r="G226" s="49">
        <f t="shared" si="17"/>
        <v>1522000</v>
      </c>
      <c r="H226" s="49">
        <f t="shared" si="17"/>
        <v>0</v>
      </c>
      <c r="I226" s="54">
        <f t="shared" si="16"/>
        <v>1522000</v>
      </c>
    </row>
    <row r="227" spans="1:9" s="29" customFormat="1" ht="12.75">
      <c r="A227" s="19" t="s">
        <v>32</v>
      </c>
      <c r="B227" s="3"/>
      <c r="C227" s="79"/>
      <c r="D227" s="79"/>
      <c r="E227" s="2"/>
      <c r="F227" s="2" t="s">
        <v>92</v>
      </c>
      <c r="G227" s="45">
        <v>1522000</v>
      </c>
      <c r="H227" s="50"/>
      <c r="I227" s="54">
        <f t="shared" si="16"/>
        <v>1522000</v>
      </c>
    </row>
    <row r="228" spans="1:9" s="44" customFormat="1" ht="12.75">
      <c r="A228" s="21" t="s">
        <v>38</v>
      </c>
      <c r="B228" s="6"/>
      <c r="C228" s="7" t="s">
        <v>121</v>
      </c>
      <c r="D228" s="7" t="s">
        <v>121</v>
      </c>
      <c r="E228" s="7"/>
      <c r="F228" s="7"/>
      <c r="G228" s="48">
        <f>G231+G229</f>
        <v>126000</v>
      </c>
      <c r="H228" s="48">
        <f>H231+H229</f>
        <v>50000</v>
      </c>
      <c r="I228" s="54">
        <f t="shared" si="16"/>
        <v>176000</v>
      </c>
    </row>
    <row r="229" spans="1:9" s="30" customFormat="1" ht="13.5" customHeight="1">
      <c r="A229" s="33" t="s">
        <v>232</v>
      </c>
      <c r="B229" s="42"/>
      <c r="C229" s="35"/>
      <c r="D229" s="35"/>
      <c r="E229" s="35" t="s">
        <v>259</v>
      </c>
      <c r="F229" s="35"/>
      <c r="G229" s="49">
        <f>G230</f>
        <v>0</v>
      </c>
      <c r="H229" s="49">
        <f>H230</f>
        <v>50000</v>
      </c>
      <c r="I229" s="54">
        <f t="shared" si="16"/>
        <v>50000</v>
      </c>
    </row>
    <row r="230" spans="1:9" s="29" customFormat="1" ht="12.75">
      <c r="A230" s="19" t="s">
        <v>323</v>
      </c>
      <c r="B230" s="3"/>
      <c r="C230" s="2"/>
      <c r="D230" s="2"/>
      <c r="E230" s="2"/>
      <c r="F230" s="2" t="s">
        <v>273</v>
      </c>
      <c r="G230" s="45"/>
      <c r="H230" s="45">
        <v>50000</v>
      </c>
      <c r="I230" s="54">
        <f t="shared" si="16"/>
        <v>50000</v>
      </c>
    </row>
    <row r="231" spans="1:9" s="30" customFormat="1" ht="12" customHeight="1">
      <c r="A231" s="22" t="s">
        <v>184</v>
      </c>
      <c r="B231" s="4"/>
      <c r="C231" s="9"/>
      <c r="D231" s="9"/>
      <c r="E231" s="9" t="s">
        <v>185</v>
      </c>
      <c r="F231" s="9"/>
      <c r="G231" s="49">
        <f>G232+G234</f>
        <v>126000</v>
      </c>
      <c r="H231" s="49">
        <f>H232+H234</f>
        <v>0</v>
      </c>
      <c r="I231" s="54">
        <f t="shared" si="16"/>
        <v>126000</v>
      </c>
    </row>
    <row r="232" spans="1:9" s="30" customFormat="1" ht="13.5" customHeight="1">
      <c r="A232" s="22" t="s">
        <v>328</v>
      </c>
      <c r="B232" s="4"/>
      <c r="C232" s="9"/>
      <c r="D232" s="9"/>
      <c r="E232" s="9" t="s">
        <v>224</v>
      </c>
      <c r="F232" s="9"/>
      <c r="G232" s="49">
        <f>G233</f>
        <v>6000</v>
      </c>
      <c r="H232" s="49">
        <f>H233</f>
        <v>0</v>
      </c>
      <c r="I232" s="54">
        <f t="shared" si="16"/>
        <v>6000</v>
      </c>
    </row>
    <row r="233" spans="1:9" s="29" customFormat="1" ht="12.75" customHeight="1">
      <c r="A233" s="19" t="s">
        <v>323</v>
      </c>
      <c r="B233" s="3"/>
      <c r="C233" s="2"/>
      <c r="D233" s="2"/>
      <c r="E233" s="2"/>
      <c r="F233" s="2" t="s">
        <v>273</v>
      </c>
      <c r="G233" s="45">
        <v>6000</v>
      </c>
      <c r="H233" s="50"/>
      <c r="I233" s="54">
        <f t="shared" si="16"/>
        <v>6000</v>
      </c>
    </row>
    <row r="234" spans="1:9" s="30" customFormat="1" ht="25.5">
      <c r="A234" s="22" t="s">
        <v>274</v>
      </c>
      <c r="B234" s="4"/>
      <c r="C234" s="9"/>
      <c r="D234" s="9"/>
      <c r="E234" s="9" t="s">
        <v>265</v>
      </c>
      <c r="F234" s="9"/>
      <c r="G234" s="49">
        <f>G235</f>
        <v>120000</v>
      </c>
      <c r="H234" s="49">
        <f>H235</f>
        <v>0</v>
      </c>
      <c r="I234" s="54">
        <f t="shared" si="16"/>
        <v>120000</v>
      </c>
    </row>
    <row r="235" spans="1:9" s="29" customFormat="1" ht="12.75">
      <c r="A235" s="19" t="s">
        <v>323</v>
      </c>
      <c r="B235" s="3"/>
      <c r="C235" s="2"/>
      <c r="D235" s="2"/>
      <c r="E235" s="2"/>
      <c r="F235" s="2" t="s">
        <v>273</v>
      </c>
      <c r="G235" s="45">
        <v>120000</v>
      </c>
      <c r="H235" s="50"/>
      <c r="I235" s="54">
        <f t="shared" si="16"/>
        <v>120000</v>
      </c>
    </row>
    <row r="236" spans="1:9" s="44" customFormat="1" ht="12.75">
      <c r="A236" s="21" t="s">
        <v>22</v>
      </c>
      <c r="B236" s="6"/>
      <c r="C236" s="80" t="s">
        <v>105</v>
      </c>
      <c r="D236" s="80"/>
      <c r="E236" s="7"/>
      <c r="F236" s="7"/>
      <c r="G236" s="48">
        <f>G237+G240+G243+G246</f>
        <v>21576000</v>
      </c>
      <c r="H236" s="48">
        <f>H237+H240+H243+H246</f>
        <v>30000</v>
      </c>
      <c r="I236" s="54">
        <f t="shared" si="16"/>
        <v>21606000</v>
      </c>
    </row>
    <row r="237" spans="1:9" s="30" customFormat="1" ht="25.5" customHeight="1">
      <c r="A237" s="22" t="s">
        <v>44</v>
      </c>
      <c r="B237" s="4"/>
      <c r="C237" s="78"/>
      <c r="D237" s="78"/>
      <c r="E237" s="9" t="s">
        <v>131</v>
      </c>
      <c r="F237" s="9"/>
      <c r="G237" s="49">
        <f>G238</f>
        <v>14688000</v>
      </c>
      <c r="H237" s="49">
        <f>H238</f>
        <v>0</v>
      </c>
      <c r="I237" s="54">
        <f t="shared" si="16"/>
        <v>14688000</v>
      </c>
    </row>
    <row r="238" spans="1:9" s="30" customFormat="1" ht="12.75">
      <c r="A238" s="22" t="s">
        <v>31</v>
      </c>
      <c r="B238" s="4"/>
      <c r="C238" s="78"/>
      <c r="D238" s="78"/>
      <c r="E238" s="9" t="s">
        <v>132</v>
      </c>
      <c r="F238" s="9"/>
      <c r="G238" s="49">
        <f>G239</f>
        <v>14688000</v>
      </c>
      <c r="H238" s="49">
        <f>H239</f>
        <v>0</v>
      </c>
      <c r="I238" s="54">
        <f t="shared" si="16"/>
        <v>14688000</v>
      </c>
    </row>
    <row r="239" spans="1:9" s="29" customFormat="1" ht="12.75">
      <c r="A239" s="19" t="s">
        <v>32</v>
      </c>
      <c r="B239" s="3"/>
      <c r="C239" s="79"/>
      <c r="D239" s="79"/>
      <c r="E239" s="2"/>
      <c r="F239" s="2" t="s">
        <v>92</v>
      </c>
      <c r="G239" s="45">
        <v>14688000</v>
      </c>
      <c r="H239" s="50"/>
      <c r="I239" s="54">
        <f t="shared" si="16"/>
        <v>14688000</v>
      </c>
    </row>
    <row r="240" spans="1:9" s="30" customFormat="1" ht="12.75">
      <c r="A240" s="22" t="s">
        <v>45</v>
      </c>
      <c r="B240" s="4"/>
      <c r="C240" s="78"/>
      <c r="D240" s="78"/>
      <c r="E240" s="9" t="s">
        <v>133</v>
      </c>
      <c r="F240" s="9"/>
      <c r="G240" s="49">
        <f>G241</f>
        <v>955000</v>
      </c>
      <c r="H240" s="49">
        <f>H241</f>
        <v>0</v>
      </c>
      <c r="I240" s="54">
        <f t="shared" si="16"/>
        <v>955000</v>
      </c>
    </row>
    <row r="241" spans="1:9" s="30" customFormat="1" ht="12.75">
      <c r="A241" s="22" t="s">
        <v>31</v>
      </c>
      <c r="B241" s="4"/>
      <c r="C241" s="78"/>
      <c r="D241" s="78"/>
      <c r="E241" s="9" t="s">
        <v>134</v>
      </c>
      <c r="F241" s="9"/>
      <c r="G241" s="49">
        <f>G242</f>
        <v>955000</v>
      </c>
      <c r="H241" s="49">
        <f>H242</f>
        <v>0</v>
      </c>
      <c r="I241" s="54">
        <f t="shared" si="16"/>
        <v>955000</v>
      </c>
    </row>
    <row r="242" spans="1:9" s="29" customFormat="1" ht="12.75">
      <c r="A242" s="19" t="s">
        <v>32</v>
      </c>
      <c r="B242" s="3"/>
      <c r="C242" s="79"/>
      <c r="D242" s="79"/>
      <c r="E242" s="2"/>
      <c r="F242" s="2" t="s">
        <v>92</v>
      </c>
      <c r="G242" s="45">
        <v>955000</v>
      </c>
      <c r="H242" s="50"/>
      <c r="I242" s="54">
        <f t="shared" si="16"/>
        <v>955000</v>
      </c>
    </row>
    <row r="243" spans="1:9" s="30" customFormat="1" ht="12.75">
      <c r="A243" s="22" t="s">
        <v>46</v>
      </c>
      <c r="B243" s="4"/>
      <c r="C243" s="78"/>
      <c r="D243" s="78"/>
      <c r="E243" s="9" t="s">
        <v>135</v>
      </c>
      <c r="F243" s="9"/>
      <c r="G243" s="49">
        <f>G244</f>
        <v>5730000</v>
      </c>
      <c r="H243" s="49">
        <f>H244</f>
        <v>0</v>
      </c>
      <c r="I243" s="54">
        <f t="shared" si="16"/>
        <v>5730000</v>
      </c>
    </row>
    <row r="244" spans="1:9" s="30" customFormat="1" ht="12.75">
      <c r="A244" s="22" t="s">
        <v>31</v>
      </c>
      <c r="B244" s="4"/>
      <c r="C244" s="78"/>
      <c r="D244" s="78"/>
      <c r="E244" s="9" t="s">
        <v>136</v>
      </c>
      <c r="F244" s="9"/>
      <c r="G244" s="49">
        <f>G245</f>
        <v>5730000</v>
      </c>
      <c r="H244" s="49">
        <f>H245</f>
        <v>0</v>
      </c>
      <c r="I244" s="54">
        <f t="shared" si="16"/>
        <v>5730000</v>
      </c>
    </row>
    <row r="245" spans="1:9" s="29" customFormat="1" ht="12.75">
      <c r="A245" s="19" t="s">
        <v>32</v>
      </c>
      <c r="B245" s="3"/>
      <c r="C245" s="79"/>
      <c r="D245" s="79"/>
      <c r="E245" s="2"/>
      <c r="F245" s="2" t="s">
        <v>92</v>
      </c>
      <c r="G245" s="45">
        <v>5730000</v>
      </c>
      <c r="H245" s="50"/>
      <c r="I245" s="54">
        <f t="shared" si="16"/>
        <v>5730000</v>
      </c>
    </row>
    <row r="246" spans="1:9" s="30" customFormat="1" ht="13.5" customHeight="1">
      <c r="A246" s="22" t="s">
        <v>47</v>
      </c>
      <c r="B246" s="4"/>
      <c r="C246" s="78"/>
      <c r="D246" s="78"/>
      <c r="E246" s="9" t="s">
        <v>137</v>
      </c>
      <c r="F246" s="9"/>
      <c r="G246" s="49">
        <f>G247+G249</f>
        <v>203000</v>
      </c>
      <c r="H246" s="49">
        <f>H247+H249</f>
        <v>30000</v>
      </c>
      <c r="I246" s="54">
        <f t="shared" si="16"/>
        <v>233000</v>
      </c>
    </row>
    <row r="247" spans="1:9" s="30" customFormat="1" ht="12.75" customHeight="1">
      <c r="A247" s="22" t="s">
        <v>242</v>
      </c>
      <c r="B247" s="4"/>
      <c r="C247" s="78"/>
      <c r="D247" s="78"/>
      <c r="E247" s="9" t="s">
        <v>138</v>
      </c>
      <c r="F247" s="9"/>
      <c r="G247" s="49">
        <f>G248</f>
        <v>3000</v>
      </c>
      <c r="H247" s="49">
        <f>H248</f>
        <v>30000</v>
      </c>
      <c r="I247" s="54">
        <f t="shared" si="16"/>
        <v>33000</v>
      </c>
    </row>
    <row r="248" spans="1:9" s="29" customFormat="1" ht="12.75">
      <c r="A248" s="19" t="s">
        <v>32</v>
      </c>
      <c r="B248" s="3"/>
      <c r="C248" s="79"/>
      <c r="D248" s="79"/>
      <c r="E248" s="2"/>
      <c r="F248" s="2" t="s">
        <v>92</v>
      </c>
      <c r="G248" s="45">
        <v>3000</v>
      </c>
      <c r="H248" s="50">
        <v>30000</v>
      </c>
      <c r="I248" s="54">
        <f t="shared" si="16"/>
        <v>33000</v>
      </c>
    </row>
    <row r="249" spans="1:9" s="30" customFormat="1" ht="27" customHeight="1">
      <c r="A249" s="22" t="s">
        <v>25</v>
      </c>
      <c r="B249" s="4"/>
      <c r="C249" s="78"/>
      <c r="D249" s="78"/>
      <c r="E249" s="9" t="s">
        <v>139</v>
      </c>
      <c r="F249" s="9"/>
      <c r="G249" s="49">
        <f>G250</f>
        <v>200000</v>
      </c>
      <c r="H249" s="49">
        <f>H250</f>
        <v>0</v>
      </c>
      <c r="I249" s="54">
        <f t="shared" si="16"/>
        <v>200000</v>
      </c>
    </row>
    <row r="250" spans="1:9" s="29" customFormat="1" ht="12.75">
      <c r="A250" s="19" t="s">
        <v>13</v>
      </c>
      <c r="B250" s="3"/>
      <c r="C250" s="79"/>
      <c r="D250" s="79"/>
      <c r="E250" s="2"/>
      <c r="F250" s="2" t="s">
        <v>90</v>
      </c>
      <c r="G250" s="45">
        <v>200000</v>
      </c>
      <c r="H250" s="50"/>
      <c r="I250" s="54">
        <f t="shared" si="16"/>
        <v>200000</v>
      </c>
    </row>
    <row r="251" spans="1:9" s="44" customFormat="1" ht="25.5">
      <c r="A251" s="21" t="s">
        <v>48</v>
      </c>
      <c r="B251" s="6"/>
      <c r="C251" s="80" t="s">
        <v>104</v>
      </c>
      <c r="D251" s="80"/>
      <c r="E251" s="7"/>
      <c r="F251" s="7"/>
      <c r="G251" s="48">
        <f>G252+G255</f>
        <v>3478000</v>
      </c>
      <c r="H251" s="48">
        <f>H252+H255</f>
        <v>0</v>
      </c>
      <c r="I251" s="54">
        <f t="shared" si="16"/>
        <v>3478000</v>
      </c>
    </row>
    <row r="252" spans="1:9" s="30" customFormat="1" ht="36.75" customHeight="1">
      <c r="A252" s="22" t="s">
        <v>8</v>
      </c>
      <c r="B252" s="4"/>
      <c r="C252" s="78"/>
      <c r="D252" s="78"/>
      <c r="E252" s="9" t="s">
        <v>73</v>
      </c>
      <c r="F252" s="9"/>
      <c r="G252" s="49">
        <f>G253</f>
        <v>1573000</v>
      </c>
      <c r="H252" s="49">
        <f>H253</f>
        <v>0</v>
      </c>
      <c r="I252" s="54">
        <f t="shared" si="16"/>
        <v>1573000</v>
      </c>
    </row>
    <row r="253" spans="1:9" s="30" customFormat="1" ht="12.75">
      <c r="A253" s="22" t="s">
        <v>9</v>
      </c>
      <c r="B253" s="4"/>
      <c r="C253" s="78"/>
      <c r="D253" s="78"/>
      <c r="E253" s="9" t="s">
        <v>74</v>
      </c>
      <c r="F253" s="9"/>
      <c r="G253" s="49">
        <f>G254</f>
        <v>1573000</v>
      </c>
      <c r="H253" s="49">
        <f>H254</f>
        <v>0</v>
      </c>
      <c r="I253" s="54">
        <f aca="true" t="shared" si="18" ref="I253:I275">G253+H253</f>
        <v>1573000</v>
      </c>
    </row>
    <row r="254" spans="1:9" s="29" customFormat="1" ht="12.75">
      <c r="A254" s="19" t="s">
        <v>10</v>
      </c>
      <c r="B254" s="3"/>
      <c r="C254" s="79"/>
      <c r="D254" s="79"/>
      <c r="E254" s="2"/>
      <c r="F254" s="2" t="s">
        <v>88</v>
      </c>
      <c r="G254" s="45">
        <v>1573000</v>
      </c>
      <c r="H254" s="50"/>
      <c r="I254" s="54">
        <f t="shared" si="18"/>
        <v>1573000</v>
      </c>
    </row>
    <row r="255" spans="1:9" s="30" customFormat="1" ht="39" customHeight="1">
      <c r="A255" s="22" t="s">
        <v>40</v>
      </c>
      <c r="B255" s="4"/>
      <c r="C255" s="78"/>
      <c r="D255" s="78"/>
      <c r="E255" s="9" t="s">
        <v>123</v>
      </c>
      <c r="F255" s="9"/>
      <c r="G255" s="49">
        <f>G256</f>
        <v>1905000</v>
      </c>
      <c r="H255" s="49">
        <f>H256</f>
        <v>0</v>
      </c>
      <c r="I255" s="54">
        <f t="shared" si="18"/>
        <v>1905000</v>
      </c>
    </row>
    <row r="256" spans="1:9" s="30" customFormat="1" ht="12.75">
      <c r="A256" s="22" t="s">
        <v>31</v>
      </c>
      <c r="B256" s="4"/>
      <c r="C256" s="78"/>
      <c r="D256" s="78"/>
      <c r="E256" s="9" t="s">
        <v>124</v>
      </c>
      <c r="F256" s="9"/>
      <c r="G256" s="49">
        <f>G257</f>
        <v>1905000</v>
      </c>
      <c r="H256" s="49">
        <f>H257</f>
        <v>0</v>
      </c>
      <c r="I256" s="54">
        <f t="shared" si="18"/>
        <v>1905000</v>
      </c>
    </row>
    <row r="257" spans="1:9" s="29" customFormat="1" ht="12.75">
      <c r="A257" s="19" t="s">
        <v>32</v>
      </c>
      <c r="B257" s="3"/>
      <c r="C257" s="79"/>
      <c r="D257" s="79"/>
      <c r="E257" s="2"/>
      <c r="F257" s="2" t="s">
        <v>92</v>
      </c>
      <c r="G257" s="45">
        <v>1905000</v>
      </c>
      <c r="H257" s="50"/>
      <c r="I257" s="54">
        <f t="shared" si="18"/>
        <v>1905000</v>
      </c>
    </row>
    <row r="258" spans="1:9" ht="13.5">
      <c r="A258" s="20" t="s">
        <v>49</v>
      </c>
      <c r="B258" s="5">
        <v>813</v>
      </c>
      <c r="C258" s="82"/>
      <c r="D258" s="82"/>
      <c r="E258" s="8"/>
      <c r="F258" s="13"/>
      <c r="G258" s="47">
        <f>G259+G263+G267+G275+G281</f>
        <v>7038000</v>
      </c>
      <c r="H258" s="47">
        <f>H259+H263+H267+H275+H281+H270</f>
        <v>16936000</v>
      </c>
      <c r="I258" s="54">
        <f t="shared" si="18"/>
        <v>23974000</v>
      </c>
    </row>
    <row r="259" spans="1:9" s="44" customFormat="1" ht="26.25" customHeight="1">
      <c r="A259" s="21" t="s">
        <v>50</v>
      </c>
      <c r="B259" s="6"/>
      <c r="C259" s="80" t="s">
        <v>140</v>
      </c>
      <c r="D259" s="80"/>
      <c r="E259" s="7"/>
      <c r="F259" s="7"/>
      <c r="G259" s="48">
        <f aca="true" t="shared" si="19" ref="G259:H261">G260</f>
        <v>5399000</v>
      </c>
      <c r="H259" s="48">
        <f t="shared" si="19"/>
        <v>0</v>
      </c>
      <c r="I259" s="54">
        <f t="shared" si="18"/>
        <v>5399000</v>
      </c>
    </row>
    <row r="260" spans="1:9" s="30" customFormat="1" ht="38.25" customHeight="1">
      <c r="A260" s="22" t="s">
        <v>8</v>
      </c>
      <c r="B260" s="4"/>
      <c r="C260" s="78"/>
      <c r="D260" s="78"/>
      <c r="E260" s="9" t="s">
        <v>73</v>
      </c>
      <c r="F260" s="9"/>
      <c r="G260" s="49">
        <f t="shared" si="19"/>
        <v>5399000</v>
      </c>
      <c r="H260" s="49">
        <f t="shared" si="19"/>
        <v>0</v>
      </c>
      <c r="I260" s="54">
        <f t="shared" si="18"/>
        <v>5399000</v>
      </c>
    </row>
    <row r="261" spans="1:9" s="30" customFormat="1" ht="12.75">
      <c r="A261" s="22" t="s">
        <v>9</v>
      </c>
      <c r="B261" s="4"/>
      <c r="C261" s="78"/>
      <c r="D261" s="78"/>
      <c r="E261" s="9" t="s">
        <v>74</v>
      </c>
      <c r="F261" s="9"/>
      <c r="G261" s="49">
        <f t="shared" si="19"/>
        <v>5399000</v>
      </c>
      <c r="H261" s="49">
        <f t="shared" si="19"/>
        <v>0</v>
      </c>
      <c r="I261" s="54">
        <f t="shared" si="18"/>
        <v>5399000</v>
      </c>
    </row>
    <row r="262" spans="1:9" s="29" customFormat="1" ht="12.75">
      <c r="A262" s="19" t="s">
        <v>10</v>
      </c>
      <c r="B262" s="3"/>
      <c r="C262" s="79"/>
      <c r="D262" s="79"/>
      <c r="E262" s="2"/>
      <c r="F262" s="2" t="s">
        <v>88</v>
      </c>
      <c r="G262" s="45">
        <v>5399000</v>
      </c>
      <c r="H262" s="50"/>
      <c r="I262" s="54">
        <f t="shared" si="18"/>
        <v>5399000</v>
      </c>
    </row>
    <row r="263" spans="1:9" s="44" customFormat="1" ht="14.25" customHeight="1">
      <c r="A263" s="21" t="s">
        <v>14</v>
      </c>
      <c r="B263" s="10"/>
      <c r="C263" s="80" t="s">
        <v>304</v>
      </c>
      <c r="D263" s="80"/>
      <c r="E263" s="7"/>
      <c r="F263" s="7"/>
      <c r="G263" s="48">
        <f aca="true" t="shared" si="20" ref="G263:H265">G264</f>
        <v>0</v>
      </c>
      <c r="H263" s="48">
        <f t="shared" si="20"/>
        <v>260000</v>
      </c>
      <c r="I263" s="54">
        <f t="shared" si="18"/>
        <v>260000</v>
      </c>
    </row>
    <row r="264" spans="1:9" ht="25.5">
      <c r="A264" s="28" t="s">
        <v>247</v>
      </c>
      <c r="B264" s="1"/>
      <c r="C264" s="79"/>
      <c r="D264" s="79"/>
      <c r="E264" s="2" t="s">
        <v>248</v>
      </c>
      <c r="F264" s="2"/>
      <c r="G264" s="47">
        <f t="shared" si="20"/>
        <v>0</v>
      </c>
      <c r="H264" s="47">
        <f t="shared" si="20"/>
        <v>260000</v>
      </c>
      <c r="I264" s="54">
        <f t="shared" si="18"/>
        <v>260000</v>
      </c>
    </row>
    <row r="265" spans="1:9" ht="12" customHeight="1">
      <c r="A265" s="22" t="s">
        <v>249</v>
      </c>
      <c r="B265" s="3"/>
      <c r="C265" s="2"/>
      <c r="D265" s="2"/>
      <c r="E265" s="2" t="s">
        <v>250</v>
      </c>
      <c r="F265" s="2"/>
      <c r="G265" s="47">
        <f t="shared" si="20"/>
        <v>0</v>
      </c>
      <c r="H265" s="47">
        <f t="shared" si="20"/>
        <v>260000</v>
      </c>
      <c r="I265" s="54">
        <f t="shared" si="18"/>
        <v>260000</v>
      </c>
    </row>
    <row r="266" spans="1:9" ht="13.5">
      <c r="A266" s="19" t="s">
        <v>10</v>
      </c>
      <c r="B266" s="3"/>
      <c r="C266" s="79"/>
      <c r="D266" s="79"/>
      <c r="E266" s="2"/>
      <c r="F266" s="2" t="s">
        <v>88</v>
      </c>
      <c r="G266" s="47"/>
      <c r="H266" s="46">
        <v>260000</v>
      </c>
      <c r="I266" s="54">
        <f t="shared" si="18"/>
        <v>260000</v>
      </c>
    </row>
    <row r="267" spans="1:9" s="44" customFormat="1" ht="12.75">
      <c r="A267" s="21" t="s">
        <v>355</v>
      </c>
      <c r="B267" s="6"/>
      <c r="C267" s="7"/>
      <c r="D267" s="7" t="s">
        <v>354</v>
      </c>
      <c r="E267" s="7"/>
      <c r="F267" s="7"/>
      <c r="G267" s="48"/>
      <c r="H267" s="51">
        <f>H268</f>
        <v>248000</v>
      </c>
      <c r="I267" s="54">
        <f t="shared" si="18"/>
        <v>248000</v>
      </c>
    </row>
    <row r="268" spans="1:9" s="30" customFormat="1" ht="25.5">
      <c r="A268" s="22" t="s">
        <v>356</v>
      </c>
      <c r="B268" s="4"/>
      <c r="C268" s="9"/>
      <c r="D268" s="9"/>
      <c r="E268" s="9" t="s">
        <v>161</v>
      </c>
      <c r="F268" s="9"/>
      <c r="G268" s="47"/>
      <c r="H268" s="52">
        <f>H269</f>
        <v>248000</v>
      </c>
      <c r="I268" s="54">
        <f t="shared" si="18"/>
        <v>248000</v>
      </c>
    </row>
    <row r="269" spans="1:9" ht="12" customHeight="1">
      <c r="A269" s="19" t="s">
        <v>163</v>
      </c>
      <c r="B269" s="3"/>
      <c r="C269" s="2"/>
      <c r="D269" s="2"/>
      <c r="E269" s="2"/>
      <c r="F269" s="2" t="s">
        <v>162</v>
      </c>
      <c r="G269" s="47"/>
      <c r="H269" s="46">
        <v>248000</v>
      </c>
      <c r="I269" s="54">
        <f t="shared" si="18"/>
        <v>248000</v>
      </c>
    </row>
    <row r="270" spans="1:9" ht="13.5">
      <c r="A270" s="56" t="s">
        <v>397</v>
      </c>
      <c r="B270" s="57"/>
      <c r="C270" s="58" t="s">
        <v>103</v>
      </c>
      <c r="D270" s="65">
        <v>502</v>
      </c>
      <c r="E270" s="59"/>
      <c r="F270" s="2"/>
      <c r="G270" s="47"/>
      <c r="H270" s="46">
        <f>H271</f>
        <v>5120000</v>
      </c>
      <c r="I270" s="54">
        <f t="shared" si="18"/>
        <v>5120000</v>
      </c>
    </row>
    <row r="271" spans="1:9" ht="13.5">
      <c r="A271" s="60" t="s">
        <v>398</v>
      </c>
      <c r="B271" s="12"/>
      <c r="C271" s="61"/>
      <c r="D271" s="62"/>
      <c r="E271" s="66" t="s">
        <v>84</v>
      </c>
      <c r="F271" s="2"/>
      <c r="G271" s="47"/>
      <c r="H271" s="46">
        <f>H272</f>
        <v>5120000</v>
      </c>
      <c r="I271" s="54">
        <f t="shared" si="18"/>
        <v>5120000</v>
      </c>
    </row>
    <row r="272" spans="1:9" ht="13.5">
      <c r="A272" s="60" t="s">
        <v>186</v>
      </c>
      <c r="B272" s="64"/>
      <c r="C272" s="66"/>
      <c r="D272" s="64"/>
      <c r="E272" s="66" t="s">
        <v>298</v>
      </c>
      <c r="F272" s="2"/>
      <c r="G272" s="47"/>
      <c r="H272" s="46">
        <f>H273</f>
        <v>5120000</v>
      </c>
      <c r="I272" s="54">
        <f t="shared" si="18"/>
        <v>5120000</v>
      </c>
    </row>
    <row r="273" spans="1:9" ht="25.5">
      <c r="A273" s="60" t="s">
        <v>399</v>
      </c>
      <c r="B273" s="64"/>
      <c r="C273" s="66"/>
      <c r="D273" s="64"/>
      <c r="E273" s="66" t="s">
        <v>291</v>
      </c>
      <c r="F273" s="2"/>
      <c r="G273" s="47"/>
      <c r="H273" s="46">
        <f>H274</f>
        <v>5120000</v>
      </c>
      <c r="I273" s="54">
        <f t="shared" si="18"/>
        <v>5120000</v>
      </c>
    </row>
    <row r="274" spans="1:9" ht="13.5">
      <c r="A274" s="63" t="s">
        <v>186</v>
      </c>
      <c r="B274" s="12"/>
      <c r="C274" s="61"/>
      <c r="D274" s="64"/>
      <c r="E274" s="61"/>
      <c r="F274" s="2" t="s">
        <v>187</v>
      </c>
      <c r="G274" s="47"/>
      <c r="H274" s="46">
        <v>5120000</v>
      </c>
      <c r="I274" s="54">
        <f t="shared" si="18"/>
        <v>5120000</v>
      </c>
    </row>
    <row r="275" spans="1:9" s="44" customFormat="1" ht="24.75" customHeight="1">
      <c r="A275" s="21" t="s">
        <v>350</v>
      </c>
      <c r="B275" s="6"/>
      <c r="C275" s="80" t="s">
        <v>351</v>
      </c>
      <c r="D275" s="80"/>
      <c r="E275" s="7"/>
      <c r="F275" s="7"/>
      <c r="G275" s="48">
        <f>G276</f>
        <v>1639000</v>
      </c>
      <c r="H275" s="48">
        <f>H276</f>
        <v>8486000</v>
      </c>
      <c r="I275" s="51">
        <f t="shared" si="18"/>
        <v>10125000</v>
      </c>
    </row>
    <row r="276" spans="1:9" s="30" customFormat="1" ht="12" customHeight="1">
      <c r="A276" s="22" t="s">
        <v>70</v>
      </c>
      <c r="B276" s="4"/>
      <c r="C276" s="78"/>
      <c r="D276" s="78"/>
      <c r="E276" s="9" t="s">
        <v>83</v>
      </c>
      <c r="F276" s="9"/>
      <c r="G276" s="49">
        <f>G277+G279</f>
        <v>1639000</v>
      </c>
      <c r="H276" s="49">
        <f>H277+H279</f>
        <v>8486000</v>
      </c>
      <c r="I276" s="49">
        <f>I277+I279</f>
        <v>10125000</v>
      </c>
    </row>
    <row r="277" spans="1:9" s="30" customFormat="1" ht="25.5" customHeight="1">
      <c r="A277" s="22" t="s">
        <v>383</v>
      </c>
      <c r="B277" s="4"/>
      <c r="C277" s="78"/>
      <c r="D277" s="78"/>
      <c r="E277" s="9" t="s">
        <v>384</v>
      </c>
      <c r="F277" s="9"/>
      <c r="G277" s="49">
        <f>G278</f>
        <v>0</v>
      </c>
      <c r="H277" s="49">
        <f>H278</f>
        <v>8486000</v>
      </c>
      <c r="I277" s="54">
        <f>G277+H277</f>
        <v>8486000</v>
      </c>
    </row>
    <row r="278" spans="1:9" s="29" customFormat="1" ht="12.75">
      <c r="A278" s="19" t="s">
        <v>71</v>
      </c>
      <c r="B278" s="3"/>
      <c r="C278" s="79"/>
      <c r="D278" s="79"/>
      <c r="E278" s="2"/>
      <c r="F278" s="2" t="s">
        <v>96</v>
      </c>
      <c r="G278" s="45"/>
      <c r="H278" s="50">
        <v>8486000</v>
      </c>
      <c r="I278" s="54">
        <f>G278+H278</f>
        <v>8486000</v>
      </c>
    </row>
    <row r="279" spans="1:9" s="30" customFormat="1" ht="26.25" customHeight="1">
      <c r="A279" s="22" t="s">
        <v>72</v>
      </c>
      <c r="B279" s="4"/>
      <c r="C279" s="78"/>
      <c r="D279" s="78"/>
      <c r="E279" s="9" t="s">
        <v>385</v>
      </c>
      <c r="F279" s="9"/>
      <c r="G279" s="49">
        <f>G280</f>
        <v>1639000</v>
      </c>
      <c r="H279" s="49">
        <f>H280</f>
        <v>0</v>
      </c>
      <c r="I279" s="49">
        <f>I280</f>
        <v>1639000</v>
      </c>
    </row>
    <row r="280" spans="1:9" s="29" customFormat="1" ht="12.75">
      <c r="A280" s="19" t="s">
        <v>71</v>
      </c>
      <c r="B280" s="3"/>
      <c r="C280" s="79"/>
      <c r="D280" s="79"/>
      <c r="E280" s="2"/>
      <c r="F280" s="2" t="s">
        <v>96</v>
      </c>
      <c r="G280" s="45">
        <v>1639000</v>
      </c>
      <c r="H280" s="50"/>
      <c r="I280" s="54">
        <f aca="true" t="shared" si="21" ref="I280:I311">G280+H280</f>
        <v>1639000</v>
      </c>
    </row>
    <row r="281" spans="1:9" s="44" customFormat="1" ht="12.75">
      <c r="A281" s="21" t="s">
        <v>352</v>
      </c>
      <c r="B281" s="6"/>
      <c r="C281" s="7"/>
      <c r="D281" s="7" t="s">
        <v>353</v>
      </c>
      <c r="E281" s="7"/>
      <c r="F281" s="7"/>
      <c r="G281" s="48">
        <f aca="true" t="shared" si="22" ref="G281:H283">G282</f>
        <v>0</v>
      </c>
      <c r="H281" s="48">
        <f t="shared" si="22"/>
        <v>2822000</v>
      </c>
      <c r="I281" s="54">
        <f t="shared" si="21"/>
        <v>2822000</v>
      </c>
    </row>
    <row r="282" spans="1:9" s="30" customFormat="1" ht="12.75">
      <c r="A282" s="22" t="s">
        <v>221</v>
      </c>
      <c r="B282" s="4"/>
      <c r="C282" s="9"/>
      <c r="D282" s="9"/>
      <c r="E282" s="9" t="s">
        <v>218</v>
      </c>
      <c r="F282" s="9"/>
      <c r="G282" s="49">
        <f t="shared" si="22"/>
        <v>0</v>
      </c>
      <c r="H282" s="49">
        <f t="shared" si="22"/>
        <v>2822000</v>
      </c>
      <c r="I282" s="54">
        <f t="shared" si="21"/>
        <v>2822000</v>
      </c>
    </row>
    <row r="283" spans="1:9" s="30" customFormat="1" ht="13.5" customHeight="1">
      <c r="A283" s="22" t="s">
        <v>222</v>
      </c>
      <c r="B283" s="4"/>
      <c r="C283" s="9"/>
      <c r="D283" s="9"/>
      <c r="E283" s="9" t="s">
        <v>219</v>
      </c>
      <c r="F283" s="9"/>
      <c r="G283" s="49">
        <f t="shared" si="22"/>
        <v>0</v>
      </c>
      <c r="H283" s="49">
        <f t="shared" si="22"/>
        <v>2822000</v>
      </c>
      <c r="I283" s="54">
        <f t="shared" si="21"/>
        <v>2822000</v>
      </c>
    </row>
    <row r="284" spans="1:9" ht="13.5">
      <c r="A284" s="19" t="s">
        <v>352</v>
      </c>
      <c r="B284" s="3"/>
      <c r="C284" s="2"/>
      <c r="D284" s="2"/>
      <c r="E284" s="2"/>
      <c r="F284" s="2" t="s">
        <v>220</v>
      </c>
      <c r="G284" s="47"/>
      <c r="H284" s="46">
        <v>2822000</v>
      </c>
      <c r="I284" s="54">
        <f t="shared" si="21"/>
        <v>2822000</v>
      </c>
    </row>
    <row r="285" spans="1:9" ht="13.5">
      <c r="A285" s="20" t="s">
        <v>54</v>
      </c>
      <c r="B285" s="5">
        <v>817</v>
      </c>
      <c r="C285" s="82"/>
      <c r="D285" s="82"/>
      <c r="E285" s="8" t="s">
        <v>301</v>
      </c>
      <c r="F285" s="8"/>
      <c r="G285" s="47">
        <f>G286+G297</f>
        <v>0</v>
      </c>
      <c r="H285" s="47">
        <f>H286+H297</f>
        <v>1531000</v>
      </c>
      <c r="I285" s="54">
        <f t="shared" si="21"/>
        <v>1531000</v>
      </c>
    </row>
    <row r="286" spans="1:9" s="44" customFormat="1" ht="12.75">
      <c r="A286" s="21" t="s">
        <v>181</v>
      </c>
      <c r="B286" s="6"/>
      <c r="C286" s="7"/>
      <c r="D286" s="7" t="s">
        <v>180</v>
      </c>
      <c r="E286" s="7"/>
      <c r="F286" s="7"/>
      <c r="G286" s="48">
        <f>G290+G293+G287</f>
        <v>0</v>
      </c>
      <c r="H286" s="48">
        <f>H287+H290+H293</f>
        <v>1050000</v>
      </c>
      <c r="I286" s="54">
        <f t="shared" si="21"/>
        <v>1050000</v>
      </c>
    </row>
    <row r="287" spans="1:9" s="30" customFormat="1" ht="12.75">
      <c r="A287" s="33" t="s">
        <v>199</v>
      </c>
      <c r="B287" s="42"/>
      <c r="C287" s="83"/>
      <c r="D287" s="83"/>
      <c r="E287" s="35" t="s">
        <v>143</v>
      </c>
      <c r="F287" s="35"/>
      <c r="G287" s="49">
        <f>G288</f>
        <v>0</v>
      </c>
      <c r="H287" s="49">
        <f>H288</f>
        <v>35000</v>
      </c>
      <c r="I287" s="54">
        <f t="shared" si="21"/>
        <v>35000</v>
      </c>
    </row>
    <row r="288" spans="1:9" s="30" customFormat="1" ht="12.75">
      <c r="A288" s="33" t="s">
        <v>31</v>
      </c>
      <c r="B288" s="42"/>
      <c r="C288" s="83"/>
      <c r="D288" s="83"/>
      <c r="E288" s="35" t="s">
        <v>144</v>
      </c>
      <c r="F288" s="35"/>
      <c r="G288" s="49">
        <f>G289</f>
        <v>0</v>
      </c>
      <c r="H288" s="49">
        <f>H289</f>
        <v>35000</v>
      </c>
      <c r="I288" s="54">
        <f t="shared" si="21"/>
        <v>35000</v>
      </c>
    </row>
    <row r="289" spans="1:9" s="29" customFormat="1" ht="12.75">
      <c r="A289" s="36" t="s">
        <v>32</v>
      </c>
      <c r="B289" s="40"/>
      <c r="C289" s="84"/>
      <c r="D289" s="84"/>
      <c r="E289" s="37"/>
      <c r="F289" s="37" t="s">
        <v>92</v>
      </c>
      <c r="G289" s="45"/>
      <c r="H289" s="45">
        <v>35000</v>
      </c>
      <c r="I289" s="54">
        <f t="shared" si="21"/>
        <v>35000</v>
      </c>
    </row>
    <row r="290" spans="1:9" s="30" customFormat="1" ht="12.75">
      <c r="A290" s="22" t="s">
        <v>37</v>
      </c>
      <c r="B290" s="4"/>
      <c r="C290" s="9"/>
      <c r="D290" s="9"/>
      <c r="E290" s="9" t="s">
        <v>120</v>
      </c>
      <c r="F290" s="9"/>
      <c r="G290" s="49">
        <f>G291</f>
        <v>0</v>
      </c>
      <c r="H290" s="49">
        <f>H291</f>
        <v>854000</v>
      </c>
      <c r="I290" s="54">
        <f t="shared" si="21"/>
        <v>854000</v>
      </c>
    </row>
    <row r="291" spans="1:9" s="30" customFormat="1" ht="26.25" customHeight="1">
      <c r="A291" s="22" t="s">
        <v>55</v>
      </c>
      <c r="B291" s="4"/>
      <c r="C291" s="9"/>
      <c r="D291" s="9"/>
      <c r="E291" s="9" t="s">
        <v>145</v>
      </c>
      <c r="F291" s="9"/>
      <c r="G291" s="49">
        <f>G292</f>
        <v>0</v>
      </c>
      <c r="H291" s="49">
        <f>H292</f>
        <v>854000</v>
      </c>
      <c r="I291" s="54">
        <f t="shared" si="21"/>
        <v>854000</v>
      </c>
    </row>
    <row r="292" spans="1:9" ht="13.5">
      <c r="A292" s="19" t="s">
        <v>32</v>
      </c>
      <c r="B292" s="3"/>
      <c r="C292" s="2"/>
      <c r="D292" s="2"/>
      <c r="E292" s="2"/>
      <c r="F292" s="2" t="s">
        <v>92</v>
      </c>
      <c r="G292" s="47"/>
      <c r="H292" s="46">
        <v>854000</v>
      </c>
      <c r="I292" s="54">
        <f t="shared" si="21"/>
        <v>854000</v>
      </c>
    </row>
    <row r="293" spans="1:9" s="30" customFormat="1" ht="25.5">
      <c r="A293" s="22" t="s">
        <v>362</v>
      </c>
      <c r="B293" s="4"/>
      <c r="C293" s="9"/>
      <c r="D293" s="9"/>
      <c r="E293" s="9" t="s">
        <v>84</v>
      </c>
      <c r="F293" s="9"/>
      <c r="G293" s="52">
        <f aca="true" t="shared" si="23" ref="G293:H295">G294</f>
        <v>0</v>
      </c>
      <c r="H293" s="52">
        <f t="shared" si="23"/>
        <v>161000</v>
      </c>
      <c r="I293" s="54">
        <f t="shared" si="21"/>
        <v>161000</v>
      </c>
    </row>
    <row r="294" spans="1:9" s="30" customFormat="1" ht="63.75">
      <c r="A294" s="22" t="s">
        <v>358</v>
      </c>
      <c r="B294" s="11"/>
      <c r="C294" s="9"/>
      <c r="D294" s="9"/>
      <c r="E294" s="9" t="s">
        <v>359</v>
      </c>
      <c r="F294" s="9"/>
      <c r="G294" s="52">
        <f t="shared" si="23"/>
        <v>0</v>
      </c>
      <c r="H294" s="52">
        <f t="shared" si="23"/>
        <v>161000</v>
      </c>
      <c r="I294" s="54">
        <f t="shared" si="21"/>
        <v>161000</v>
      </c>
    </row>
    <row r="295" spans="1:9" s="30" customFormat="1" ht="25.5" customHeight="1">
      <c r="A295" s="22" t="s">
        <v>360</v>
      </c>
      <c r="B295" s="11"/>
      <c r="C295" s="9"/>
      <c r="D295" s="9"/>
      <c r="E295" s="9" t="s">
        <v>361</v>
      </c>
      <c r="F295" s="9"/>
      <c r="G295" s="52">
        <f t="shared" si="23"/>
        <v>0</v>
      </c>
      <c r="H295" s="52">
        <f t="shared" si="23"/>
        <v>161000</v>
      </c>
      <c r="I295" s="54">
        <f t="shared" si="21"/>
        <v>161000</v>
      </c>
    </row>
    <row r="296" spans="1:9" s="29" customFormat="1" ht="12.75">
      <c r="A296" s="19" t="s">
        <v>32</v>
      </c>
      <c r="B296" s="1"/>
      <c r="C296" s="2"/>
      <c r="D296" s="2"/>
      <c r="E296" s="2" t="s">
        <v>361</v>
      </c>
      <c r="F296" s="2" t="s">
        <v>92</v>
      </c>
      <c r="G296" s="45"/>
      <c r="H296" s="50">
        <v>161000</v>
      </c>
      <c r="I296" s="54">
        <f t="shared" si="21"/>
        <v>161000</v>
      </c>
    </row>
    <row r="297" spans="1:9" s="44" customFormat="1" ht="12.75">
      <c r="A297" s="21" t="s">
        <v>182</v>
      </c>
      <c r="B297" s="6"/>
      <c r="C297" s="7"/>
      <c r="D297" s="7" t="s">
        <v>183</v>
      </c>
      <c r="E297" s="7"/>
      <c r="F297" s="7"/>
      <c r="G297" s="48">
        <f>G298</f>
        <v>0</v>
      </c>
      <c r="H297" s="48">
        <f>H298</f>
        <v>481000</v>
      </c>
      <c r="I297" s="54">
        <f t="shared" si="21"/>
        <v>481000</v>
      </c>
    </row>
    <row r="298" spans="1:9" s="30" customFormat="1" ht="27" customHeight="1">
      <c r="A298" s="22" t="s">
        <v>55</v>
      </c>
      <c r="B298" s="4"/>
      <c r="C298" s="9"/>
      <c r="D298" s="9"/>
      <c r="E298" s="9" t="s">
        <v>145</v>
      </c>
      <c r="F298" s="9"/>
      <c r="G298" s="49">
        <f>G299</f>
        <v>0</v>
      </c>
      <c r="H298" s="49">
        <f>H299</f>
        <v>481000</v>
      </c>
      <c r="I298" s="54">
        <f t="shared" si="21"/>
        <v>481000</v>
      </c>
    </row>
    <row r="299" spans="1:9" ht="13.5">
      <c r="A299" s="19" t="s">
        <v>32</v>
      </c>
      <c r="B299" s="3"/>
      <c r="C299" s="2"/>
      <c r="D299" s="2"/>
      <c r="E299" s="2"/>
      <c r="F299" s="2" t="s">
        <v>92</v>
      </c>
      <c r="G299" s="47"/>
      <c r="H299" s="46">
        <v>481000</v>
      </c>
      <c r="I299" s="54">
        <f t="shared" si="21"/>
        <v>481000</v>
      </c>
    </row>
    <row r="300" spans="1:9" ht="13.5" customHeight="1">
      <c r="A300" s="20" t="s">
        <v>56</v>
      </c>
      <c r="B300" s="5">
        <v>818</v>
      </c>
      <c r="C300" s="82"/>
      <c r="D300" s="82"/>
      <c r="E300" s="8"/>
      <c r="F300" s="8"/>
      <c r="G300" s="47">
        <f>G301+G305+G333</f>
        <v>503000</v>
      </c>
      <c r="H300" s="47">
        <f>H301+H305+H333</f>
        <v>37612000</v>
      </c>
      <c r="I300" s="54">
        <f t="shared" si="21"/>
        <v>38115000</v>
      </c>
    </row>
    <row r="301" spans="1:9" s="44" customFormat="1" ht="12.75">
      <c r="A301" s="21" t="s">
        <v>59</v>
      </c>
      <c r="B301" s="6"/>
      <c r="C301" s="80" t="s">
        <v>148</v>
      </c>
      <c r="D301" s="80"/>
      <c r="E301" s="7"/>
      <c r="F301" s="7"/>
      <c r="G301" s="48">
        <f aca="true" t="shared" si="24" ref="G301:H303">G302</f>
        <v>500000</v>
      </c>
      <c r="H301" s="48">
        <f t="shared" si="24"/>
        <v>0</v>
      </c>
      <c r="I301" s="54">
        <f t="shared" si="21"/>
        <v>500000</v>
      </c>
    </row>
    <row r="302" spans="1:9" s="30" customFormat="1" ht="12.75" customHeight="1">
      <c r="A302" s="22" t="s">
        <v>60</v>
      </c>
      <c r="B302" s="4"/>
      <c r="C302" s="78"/>
      <c r="D302" s="78"/>
      <c r="E302" s="9" t="s">
        <v>149</v>
      </c>
      <c r="F302" s="9"/>
      <c r="G302" s="49">
        <f t="shared" si="24"/>
        <v>500000</v>
      </c>
      <c r="H302" s="49">
        <f t="shared" si="24"/>
        <v>0</v>
      </c>
      <c r="I302" s="54">
        <f t="shared" si="21"/>
        <v>500000</v>
      </c>
    </row>
    <row r="303" spans="1:9" s="30" customFormat="1" ht="24.75" customHeight="1">
      <c r="A303" s="22" t="s">
        <v>61</v>
      </c>
      <c r="B303" s="4"/>
      <c r="C303" s="78"/>
      <c r="D303" s="78"/>
      <c r="E303" s="9" t="s">
        <v>150</v>
      </c>
      <c r="F303" s="9"/>
      <c r="G303" s="49">
        <f t="shared" si="24"/>
        <v>500000</v>
      </c>
      <c r="H303" s="49">
        <f t="shared" si="24"/>
        <v>0</v>
      </c>
      <c r="I303" s="54">
        <f t="shared" si="21"/>
        <v>500000</v>
      </c>
    </row>
    <row r="304" spans="1:9" s="29" customFormat="1" ht="12.75">
      <c r="A304" s="19" t="s">
        <v>28</v>
      </c>
      <c r="B304" s="3"/>
      <c r="C304" s="79"/>
      <c r="D304" s="79"/>
      <c r="E304" s="2"/>
      <c r="F304" s="2" t="s">
        <v>93</v>
      </c>
      <c r="G304" s="45">
        <v>500000</v>
      </c>
      <c r="H304" s="50"/>
      <c r="I304" s="54">
        <f t="shared" si="21"/>
        <v>500000</v>
      </c>
    </row>
    <row r="305" spans="1:9" s="44" customFormat="1" ht="14.25" customHeight="1">
      <c r="A305" s="21" t="s">
        <v>26</v>
      </c>
      <c r="B305" s="6"/>
      <c r="C305" s="80" t="s">
        <v>107</v>
      </c>
      <c r="D305" s="80"/>
      <c r="E305" s="7"/>
      <c r="F305" s="7"/>
      <c r="G305" s="48">
        <f>G306+G328</f>
        <v>3000</v>
      </c>
      <c r="H305" s="48">
        <f>H306+H328</f>
        <v>33333000</v>
      </c>
      <c r="I305" s="54">
        <f t="shared" si="21"/>
        <v>33336000</v>
      </c>
    </row>
    <row r="306" spans="1:9" s="30" customFormat="1" ht="12.75">
      <c r="A306" s="22" t="s">
        <v>62</v>
      </c>
      <c r="B306" s="4"/>
      <c r="C306" s="78"/>
      <c r="D306" s="78"/>
      <c r="E306" s="9" t="s">
        <v>126</v>
      </c>
      <c r="F306" s="9"/>
      <c r="G306" s="49">
        <f>G307+G311+G311+G315+G317+G319+G326</f>
        <v>0</v>
      </c>
      <c r="H306" s="49">
        <f>H307+H309+H311+H313+H315+H317+H319+H326</f>
        <v>33333000</v>
      </c>
      <c r="I306" s="54">
        <f t="shared" si="21"/>
        <v>33333000</v>
      </c>
    </row>
    <row r="307" spans="1:9" s="30" customFormat="1" ht="38.25" customHeight="1">
      <c r="A307" s="22" t="s">
        <v>194</v>
      </c>
      <c r="B307" s="4"/>
      <c r="C307" s="9"/>
      <c r="D307" s="9"/>
      <c r="E307" s="9" t="s">
        <v>195</v>
      </c>
      <c r="F307" s="9"/>
      <c r="G307" s="49">
        <f>G308</f>
        <v>0</v>
      </c>
      <c r="H307" s="49">
        <f>H308</f>
        <v>521000</v>
      </c>
      <c r="I307" s="54">
        <f t="shared" si="21"/>
        <v>521000</v>
      </c>
    </row>
    <row r="308" spans="1:9" ht="13.5">
      <c r="A308" s="19" t="s">
        <v>28</v>
      </c>
      <c r="B308" s="3"/>
      <c r="C308" s="2"/>
      <c r="D308" s="2"/>
      <c r="E308" s="2" t="s">
        <v>195</v>
      </c>
      <c r="F308" s="2" t="s">
        <v>93</v>
      </c>
      <c r="G308" s="47"/>
      <c r="H308" s="46">
        <v>521000</v>
      </c>
      <c r="I308" s="54">
        <f t="shared" si="21"/>
        <v>521000</v>
      </c>
    </row>
    <row r="309" spans="1:9" s="30" customFormat="1" ht="13.5">
      <c r="A309" s="22" t="s">
        <v>369</v>
      </c>
      <c r="B309" s="4"/>
      <c r="C309" s="9"/>
      <c r="D309" s="9"/>
      <c r="E309" s="9" t="s">
        <v>293</v>
      </c>
      <c r="F309" s="9"/>
      <c r="G309" s="47"/>
      <c r="H309" s="52">
        <f>H310</f>
        <v>720000</v>
      </c>
      <c r="I309" s="54">
        <f t="shared" si="21"/>
        <v>720000</v>
      </c>
    </row>
    <row r="310" spans="1:9" ht="13.5">
      <c r="A310" s="19" t="s">
        <v>28</v>
      </c>
      <c r="B310" s="3"/>
      <c r="C310" s="2"/>
      <c r="D310" s="2"/>
      <c r="E310" s="2"/>
      <c r="F310" s="2" t="s">
        <v>93</v>
      </c>
      <c r="G310" s="47"/>
      <c r="H310" s="46">
        <v>720000</v>
      </c>
      <c r="I310" s="54">
        <f t="shared" si="21"/>
        <v>720000</v>
      </c>
    </row>
    <row r="311" spans="1:9" s="30" customFormat="1" ht="36.75" customHeight="1">
      <c r="A311" s="22" t="s">
        <v>190</v>
      </c>
      <c r="B311" s="4"/>
      <c r="C311" s="78"/>
      <c r="D311" s="78"/>
      <c r="E311" s="9" t="s">
        <v>151</v>
      </c>
      <c r="F311" s="9"/>
      <c r="G311" s="49">
        <f>G312</f>
        <v>0</v>
      </c>
      <c r="H311" s="49">
        <f>H312</f>
        <v>431000</v>
      </c>
      <c r="I311" s="54">
        <f t="shared" si="21"/>
        <v>431000</v>
      </c>
    </row>
    <row r="312" spans="1:9" ht="13.5">
      <c r="A312" s="19" t="s">
        <v>28</v>
      </c>
      <c r="B312" s="3"/>
      <c r="C312" s="79"/>
      <c r="D312" s="79"/>
      <c r="E312" s="2"/>
      <c r="F312" s="2" t="s">
        <v>93</v>
      </c>
      <c r="G312" s="47"/>
      <c r="H312" s="46">
        <v>431000</v>
      </c>
      <c r="I312" s="54">
        <f aca="true" t="shared" si="25" ref="I312:I343">G312+H312</f>
        <v>431000</v>
      </c>
    </row>
    <row r="313" spans="1:9" s="30" customFormat="1" ht="13.5">
      <c r="A313" s="33" t="s">
        <v>280</v>
      </c>
      <c r="B313" s="42"/>
      <c r="C313" s="35"/>
      <c r="D313" s="35"/>
      <c r="E313" s="35" t="s">
        <v>281</v>
      </c>
      <c r="F313" s="35"/>
      <c r="G313" s="47"/>
      <c r="H313" s="52">
        <f>H314</f>
        <v>859000</v>
      </c>
      <c r="I313" s="54">
        <f t="shared" si="25"/>
        <v>859000</v>
      </c>
    </row>
    <row r="314" spans="1:9" ht="13.5">
      <c r="A314" s="36" t="s">
        <v>28</v>
      </c>
      <c r="B314" s="42"/>
      <c r="C314" s="35"/>
      <c r="D314" s="37"/>
      <c r="E314" s="37"/>
      <c r="F314" s="37" t="s">
        <v>93</v>
      </c>
      <c r="G314" s="47"/>
      <c r="H314" s="46">
        <v>859000</v>
      </c>
      <c r="I314" s="54">
        <f t="shared" si="25"/>
        <v>859000</v>
      </c>
    </row>
    <row r="315" spans="1:9" s="30" customFormat="1" ht="24" customHeight="1">
      <c r="A315" s="22" t="s">
        <v>191</v>
      </c>
      <c r="B315" s="4"/>
      <c r="C315" s="78"/>
      <c r="D315" s="78"/>
      <c r="E315" s="9" t="s">
        <v>152</v>
      </c>
      <c r="F315" s="9"/>
      <c r="G315" s="49">
        <f>G316</f>
        <v>0</v>
      </c>
      <c r="H315" s="49">
        <f>H316</f>
        <v>7423000</v>
      </c>
      <c r="I315" s="54">
        <f t="shared" si="25"/>
        <v>7423000</v>
      </c>
    </row>
    <row r="316" spans="1:9" ht="13.5">
      <c r="A316" s="19" t="s">
        <v>28</v>
      </c>
      <c r="B316" s="3"/>
      <c r="C316" s="79"/>
      <c r="D316" s="79"/>
      <c r="E316" s="2"/>
      <c r="F316" s="2" t="s">
        <v>93</v>
      </c>
      <c r="G316" s="47"/>
      <c r="H316" s="46">
        <v>7423000</v>
      </c>
      <c r="I316" s="54">
        <f t="shared" si="25"/>
        <v>7423000</v>
      </c>
    </row>
    <row r="317" spans="1:9" s="30" customFormat="1" ht="27" customHeight="1">
      <c r="A317" s="22" t="s">
        <v>63</v>
      </c>
      <c r="B317" s="4"/>
      <c r="C317" s="78"/>
      <c r="D317" s="78"/>
      <c r="E317" s="9" t="s">
        <v>153</v>
      </c>
      <c r="F317" s="9"/>
      <c r="G317" s="49">
        <f>G318</f>
        <v>0</v>
      </c>
      <c r="H317" s="49">
        <f>H318</f>
        <v>1237000</v>
      </c>
      <c r="I317" s="54">
        <f t="shared" si="25"/>
        <v>1237000</v>
      </c>
    </row>
    <row r="318" spans="1:9" ht="13.5">
      <c r="A318" s="19" t="s">
        <v>28</v>
      </c>
      <c r="B318" s="3"/>
      <c r="C318" s="79"/>
      <c r="D318" s="79"/>
      <c r="E318" s="2"/>
      <c r="F318" s="2" t="s">
        <v>93</v>
      </c>
      <c r="G318" s="47"/>
      <c r="H318" s="46">
        <v>1237000</v>
      </c>
      <c r="I318" s="54">
        <f t="shared" si="25"/>
        <v>1237000</v>
      </c>
    </row>
    <row r="319" spans="1:9" s="30" customFormat="1" ht="15" customHeight="1">
      <c r="A319" s="22" t="s">
        <v>225</v>
      </c>
      <c r="B319" s="4"/>
      <c r="C319" s="9"/>
      <c r="D319" s="9"/>
      <c r="E319" s="9" t="s">
        <v>223</v>
      </c>
      <c r="F319" s="9"/>
      <c r="G319" s="49">
        <f>G320+G322+G324</f>
        <v>0</v>
      </c>
      <c r="H319" s="49">
        <f>H320+H322+H324</f>
        <v>15791000</v>
      </c>
      <c r="I319" s="54">
        <f t="shared" si="25"/>
        <v>15791000</v>
      </c>
    </row>
    <row r="320" spans="1:9" s="30" customFormat="1" ht="14.25" customHeight="1">
      <c r="A320" s="22" t="s">
        <v>364</v>
      </c>
      <c r="B320" s="4"/>
      <c r="C320" s="9"/>
      <c r="D320" s="9"/>
      <c r="E320" s="9" t="s">
        <v>363</v>
      </c>
      <c r="F320" s="9"/>
      <c r="G320" s="47"/>
      <c r="H320" s="52">
        <f>H321</f>
        <v>4294000</v>
      </c>
      <c r="I320" s="54">
        <f t="shared" si="25"/>
        <v>4294000</v>
      </c>
    </row>
    <row r="321" spans="1:9" ht="14.25" customHeight="1">
      <c r="A321" s="19" t="s">
        <v>28</v>
      </c>
      <c r="B321" s="3"/>
      <c r="C321" s="2"/>
      <c r="D321" s="2"/>
      <c r="E321" s="2"/>
      <c r="F321" s="2" t="s">
        <v>93</v>
      </c>
      <c r="G321" s="47"/>
      <c r="H321" s="46">
        <v>4294000</v>
      </c>
      <c r="I321" s="54">
        <f t="shared" si="25"/>
        <v>4294000</v>
      </c>
    </row>
    <row r="322" spans="1:9" s="30" customFormat="1" ht="12" customHeight="1">
      <c r="A322" s="22" t="s">
        <v>367</v>
      </c>
      <c r="B322" s="4"/>
      <c r="C322" s="9"/>
      <c r="D322" s="9"/>
      <c r="E322" s="9" t="s">
        <v>368</v>
      </c>
      <c r="F322" s="9"/>
      <c r="G322" s="47"/>
      <c r="H322" s="52">
        <f>H323</f>
        <v>11482000</v>
      </c>
      <c r="I322" s="54">
        <f t="shared" si="25"/>
        <v>11482000</v>
      </c>
    </row>
    <row r="323" spans="1:9" ht="12" customHeight="1">
      <c r="A323" s="19" t="s">
        <v>28</v>
      </c>
      <c r="B323" s="3"/>
      <c r="C323" s="2"/>
      <c r="D323" s="2"/>
      <c r="E323" s="2"/>
      <c r="F323" s="2" t="s">
        <v>93</v>
      </c>
      <c r="G323" s="47"/>
      <c r="H323" s="46">
        <v>11482000</v>
      </c>
      <c r="I323" s="54">
        <f t="shared" si="25"/>
        <v>11482000</v>
      </c>
    </row>
    <row r="324" spans="1:9" s="30" customFormat="1" ht="24.75" customHeight="1">
      <c r="A324" s="22" t="s">
        <v>366</v>
      </c>
      <c r="B324" s="4"/>
      <c r="C324" s="9"/>
      <c r="D324" s="9"/>
      <c r="E324" s="9" t="s">
        <v>365</v>
      </c>
      <c r="F324" s="9"/>
      <c r="G324" s="47"/>
      <c r="H324" s="52">
        <f>H325</f>
        <v>15000</v>
      </c>
      <c r="I324" s="54">
        <f t="shared" si="25"/>
        <v>15000</v>
      </c>
    </row>
    <row r="325" spans="1:9" ht="13.5" customHeight="1">
      <c r="A325" s="19" t="s">
        <v>28</v>
      </c>
      <c r="B325" s="3"/>
      <c r="C325" s="2"/>
      <c r="D325" s="2"/>
      <c r="E325" s="2"/>
      <c r="F325" s="2" t="s">
        <v>93</v>
      </c>
      <c r="G325" s="47"/>
      <c r="H325" s="46">
        <v>15000</v>
      </c>
      <c r="I325" s="54">
        <f t="shared" si="25"/>
        <v>15000</v>
      </c>
    </row>
    <row r="326" spans="1:9" s="30" customFormat="1" ht="11.25" customHeight="1">
      <c r="A326" s="22" t="s">
        <v>188</v>
      </c>
      <c r="B326" s="4"/>
      <c r="C326" s="78"/>
      <c r="D326" s="78"/>
      <c r="E326" s="9" t="s">
        <v>164</v>
      </c>
      <c r="F326" s="9"/>
      <c r="G326" s="49">
        <f>G327</f>
        <v>0</v>
      </c>
      <c r="H326" s="49">
        <f>H327</f>
        <v>6351000</v>
      </c>
      <c r="I326" s="54">
        <f t="shared" si="25"/>
        <v>6351000</v>
      </c>
    </row>
    <row r="327" spans="1:9" ht="13.5">
      <c r="A327" s="19" t="s">
        <v>28</v>
      </c>
      <c r="B327" s="3"/>
      <c r="C327" s="79"/>
      <c r="D327" s="79"/>
      <c r="E327" s="2"/>
      <c r="F327" s="2" t="s">
        <v>93</v>
      </c>
      <c r="G327" s="47"/>
      <c r="H327" s="46">
        <v>6351000</v>
      </c>
      <c r="I327" s="54">
        <f t="shared" si="25"/>
        <v>6351000</v>
      </c>
    </row>
    <row r="328" spans="1:9" s="30" customFormat="1" ht="12.75">
      <c r="A328" s="22" t="s">
        <v>184</v>
      </c>
      <c r="B328" s="4"/>
      <c r="C328" s="9"/>
      <c r="D328" s="9"/>
      <c r="E328" s="9" t="s">
        <v>185</v>
      </c>
      <c r="F328" s="9"/>
      <c r="G328" s="49">
        <f>G329+G332</f>
        <v>3000</v>
      </c>
      <c r="H328" s="49">
        <f>H329+H332</f>
        <v>0</v>
      </c>
      <c r="I328" s="54">
        <f t="shared" si="25"/>
        <v>3000</v>
      </c>
    </row>
    <row r="329" spans="1:9" s="30" customFormat="1" ht="14.25" customHeight="1">
      <c r="A329" s="22" t="s">
        <v>212</v>
      </c>
      <c r="B329" s="4"/>
      <c r="C329" s="9"/>
      <c r="D329" s="9"/>
      <c r="E329" s="9" t="s">
        <v>206</v>
      </c>
      <c r="F329" s="9"/>
      <c r="G329" s="49">
        <f>G330</f>
        <v>0</v>
      </c>
      <c r="H329" s="49">
        <f>H330</f>
        <v>0</v>
      </c>
      <c r="I329" s="54">
        <f t="shared" si="25"/>
        <v>0</v>
      </c>
    </row>
    <row r="330" spans="1:9" s="29" customFormat="1" ht="12.75" customHeight="1">
      <c r="A330" s="19" t="s">
        <v>280</v>
      </c>
      <c r="B330" s="3"/>
      <c r="C330" s="2"/>
      <c r="D330" s="2"/>
      <c r="E330" s="2"/>
      <c r="F330" s="2" t="s">
        <v>95</v>
      </c>
      <c r="G330" s="45">
        <v>0</v>
      </c>
      <c r="H330" s="50"/>
      <c r="I330" s="54">
        <f t="shared" si="25"/>
        <v>0</v>
      </c>
    </row>
    <row r="331" spans="1:9" s="30" customFormat="1" ht="14.25" customHeight="1">
      <c r="A331" s="22" t="s">
        <v>386</v>
      </c>
      <c r="B331" s="4"/>
      <c r="C331" s="9"/>
      <c r="D331" s="9"/>
      <c r="E331" s="9" t="s">
        <v>387</v>
      </c>
      <c r="F331" s="9"/>
      <c r="G331" s="49">
        <f>G332</f>
        <v>3000</v>
      </c>
      <c r="H331" s="49">
        <f>H332</f>
        <v>0</v>
      </c>
      <c r="I331" s="54">
        <f t="shared" si="25"/>
        <v>3000</v>
      </c>
    </row>
    <row r="332" spans="1:9" s="29" customFormat="1" ht="12.75">
      <c r="A332" s="19" t="s">
        <v>10</v>
      </c>
      <c r="B332" s="3"/>
      <c r="C332" s="79"/>
      <c r="D332" s="79"/>
      <c r="E332" s="2"/>
      <c r="F332" s="2" t="s">
        <v>88</v>
      </c>
      <c r="G332" s="45">
        <v>3000</v>
      </c>
      <c r="H332" s="50"/>
      <c r="I332" s="54">
        <f t="shared" si="25"/>
        <v>3000</v>
      </c>
    </row>
    <row r="333" spans="1:9" s="44" customFormat="1" ht="12.75">
      <c r="A333" s="55" t="s">
        <v>156</v>
      </c>
      <c r="B333" s="6"/>
      <c r="C333" s="80" t="s">
        <v>155</v>
      </c>
      <c r="D333" s="80"/>
      <c r="E333" s="7" t="s">
        <v>86</v>
      </c>
      <c r="F333" s="7" t="s">
        <v>87</v>
      </c>
      <c r="G333" s="48"/>
      <c r="H333" s="51">
        <f>H334</f>
        <v>4279000</v>
      </c>
      <c r="I333" s="54">
        <f t="shared" si="25"/>
        <v>4279000</v>
      </c>
    </row>
    <row r="334" spans="1:9" s="30" customFormat="1" ht="36.75" customHeight="1">
      <c r="A334" s="28" t="s">
        <v>8</v>
      </c>
      <c r="B334" s="4"/>
      <c r="C334" s="78"/>
      <c r="D334" s="78"/>
      <c r="E334" s="9" t="s">
        <v>73</v>
      </c>
      <c r="F334" s="9"/>
      <c r="G334" s="47"/>
      <c r="H334" s="52">
        <f>H335</f>
        <v>4279000</v>
      </c>
      <c r="I334" s="54">
        <f t="shared" si="25"/>
        <v>4279000</v>
      </c>
    </row>
    <row r="335" spans="1:9" s="30" customFormat="1" ht="13.5">
      <c r="A335" s="28" t="s">
        <v>9</v>
      </c>
      <c r="B335" s="4"/>
      <c r="C335" s="78"/>
      <c r="D335" s="78"/>
      <c r="E335" s="9" t="s">
        <v>74</v>
      </c>
      <c r="F335" s="9"/>
      <c r="G335" s="47"/>
      <c r="H335" s="52">
        <f>H336</f>
        <v>4279000</v>
      </c>
      <c r="I335" s="54">
        <f t="shared" si="25"/>
        <v>4279000</v>
      </c>
    </row>
    <row r="336" spans="1:9" ht="13.5">
      <c r="A336" s="27" t="s">
        <v>10</v>
      </c>
      <c r="B336" s="3"/>
      <c r="C336" s="79"/>
      <c r="D336" s="79"/>
      <c r="E336" s="2"/>
      <c r="F336" s="2" t="s">
        <v>88</v>
      </c>
      <c r="G336" s="47"/>
      <c r="H336" s="46">
        <v>4279000</v>
      </c>
      <c r="I336" s="54">
        <f t="shared" si="25"/>
        <v>4279000</v>
      </c>
    </row>
    <row r="337" spans="1:9" ht="12.75" customHeight="1">
      <c r="A337" s="20" t="s">
        <v>64</v>
      </c>
      <c r="B337" s="5">
        <v>819</v>
      </c>
      <c r="C337" s="82"/>
      <c r="D337" s="82"/>
      <c r="E337" s="8"/>
      <c r="F337" s="8"/>
      <c r="G337" s="47">
        <f>G338+G342</f>
        <v>9900</v>
      </c>
      <c r="H337" s="47">
        <f>H338+H342</f>
        <v>16094000</v>
      </c>
      <c r="I337" s="54">
        <f t="shared" si="25"/>
        <v>16103900</v>
      </c>
    </row>
    <row r="338" spans="1:9" s="44" customFormat="1" ht="13.5" customHeight="1">
      <c r="A338" s="21" t="s">
        <v>65</v>
      </c>
      <c r="B338" s="6"/>
      <c r="C338" s="80" t="s">
        <v>78</v>
      </c>
      <c r="D338" s="80"/>
      <c r="E338" s="7"/>
      <c r="F338" s="7"/>
      <c r="G338" s="48">
        <f aca="true" t="shared" si="26" ref="G338:H340">G339</f>
        <v>0</v>
      </c>
      <c r="H338" s="48">
        <f t="shared" si="26"/>
        <v>16005000</v>
      </c>
      <c r="I338" s="54">
        <f t="shared" si="25"/>
        <v>16005000</v>
      </c>
    </row>
    <row r="339" spans="1:9" s="30" customFormat="1" ht="12.75">
      <c r="A339" s="22" t="s">
        <v>66</v>
      </c>
      <c r="B339" s="4"/>
      <c r="C339" s="78"/>
      <c r="D339" s="78"/>
      <c r="E339" s="9" t="s">
        <v>79</v>
      </c>
      <c r="F339" s="9"/>
      <c r="G339" s="49">
        <f t="shared" si="26"/>
        <v>0</v>
      </c>
      <c r="H339" s="49">
        <f t="shared" si="26"/>
        <v>16005000</v>
      </c>
      <c r="I339" s="54">
        <f t="shared" si="25"/>
        <v>16005000</v>
      </c>
    </row>
    <row r="340" spans="1:9" s="30" customFormat="1" ht="12.75">
      <c r="A340" s="22" t="s">
        <v>31</v>
      </c>
      <c r="B340" s="4"/>
      <c r="C340" s="78"/>
      <c r="D340" s="78"/>
      <c r="E340" s="9" t="s">
        <v>80</v>
      </c>
      <c r="F340" s="9"/>
      <c r="G340" s="49">
        <f t="shared" si="26"/>
        <v>0</v>
      </c>
      <c r="H340" s="49">
        <f t="shared" si="26"/>
        <v>16005000</v>
      </c>
      <c r="I340" s="54">
        <f t="shared" si="25"/>
        <v>16005000</v>
      </c>
    </row>
    <row r="341" spans="1:9" s="29" customFormat="1" ht="12.75" customHeight="1">
      <c r="A341" s="19" t="s">
        <v>32</v>
      </c>
      <c r="B341" s="3"/>
      <c r="C341" s="90"/>
      <c r="D341" s="91"/>
      <c r="E341" s="2"/>
      <c r="F341" s="2" t="s">
        <v>92</v>
      </c>
      <c r="G341" s="45"/>
      <c r="H341" s="45">
        <v>16005000</v>
      </c>
      <c r="I341" s="54">
        <f t="shared" si="25"/>
        <v>16005000</v>
      </c>
    </row>
    <row r="342" spans="1:9" s="44" customFormat="1" ht="12.75">
      <c r="A342" s="21" t="s">
        <v>41</v>
      </c>
      <c r="B342" s="6"/>
      <c r="C342" s="80" t="s">
        <v>125</v>
      </c>
      <c r="D342" s="80"/>
      <c r="E342" s="7"/>
      <c r="F342" s="7"/>
      <c r="G342" s="48">
        <f>G343+G346</f>
        <v>9900</v>
      </c>
      <c r="H342" s="48">
        <f>H343+H346</f>
        <v>89000</v>
      </c>
      <c r="I342" s="54">
        <f t="shared" si="25"/>
        <v>98900</v>
      </c>
    </row>
    <row r="343" spans="1:9" s="30" customFormat="1" ht="12" customHeight="1">
      <c r="A343" s="22" t="s">
        <v>21</v>
      </c>
      <c r="B343" s="4"/>
      <c r="C343" s="78"/>
      <c r="D343" s="78"/>
      <c r="E343" s="9" t="s">
        <v>77</v>
      </c>
      <c r="F343" s="9"/>
      <c r="G343" s="49"/>
      <c r="H343" s="49">
        <f>H344</f>
        <v>89000</v>
      </c>
      <c r="I343" s="54">
        <f t="shared" si="25"/>
        <v>89000</v>
      </c>
    </row>
    <row r="344" spans="1:9" s="30" customFormat="1" ht="12.75">
      <c r="A344" s="22" t="s">
        <v>340</v>
      </c>
      <c r="B344" s="4"/>
      <c r="C344" s="9" t="s">
        <v>125</v>
      </c>
      <c r="D344" s="9"/>
      <c r="E344" s="9" t="s">
        <v>341</v>
      </c>
      <c r="F344" s="9"/>
      <c r="G344" s="49"/>
      <c r="H344" s="49">
        <f>H345</f>
        <v>89000</v>
      </c>
      <c r="I344" s="54">
        <f aca="true" t="shared" si="27" ref="I344:I368">G344+H344</f>
        <v>89000</v>
      </c>
    </row>
    <row r="345" spans="1:9" s="29" customFormat="1" ht="12.75">
      <c r="A345" s="19" t="s">
        <v>280</v>
      </c>
      <c r="B345" s="3"/>
      <c r="C345" s="2"/>
      <c r="D345" s="2"/>
      <c r="E345" s="2"/>
      <c r="F345" s="2" t="s">
        <v>95</v>
      </c>
      <c r="G345" s="45"/>
      <c r="H345" s="45">
        <v>89000</v>
      </c>
      <c r="I345" s="54">
        <f t="shared" si="27"/>
        <v>89000</v>
      </c>
    </row>
    <row r="346" spans="1:9" s="30" customFormat="1" ht="12.75">
      <c r="A346" s="22" t="s">
        <v>184</v>
      </c>
      <c r="B346" s="4"/>
      <c r="C346" s="78"/>
      <c r="D346" s="78"/>
      <c r="E346" s="9" t="s">
        <v>185</v>
      </c>
      <c r="F346" s="9"/>
      <c r="G346" s="49">
        <f>G347</f>
        <v>9900</v>
      </c>
      <c r="H346" s="49">
        <f>H347</f>
        <v>0</v>
      </c>
      <c r="I346" s="54">
        <f t="shared" si="27"/>
        <v>9900</v>
      </c>
    </row>
    <row r="347" spans="1:9" s="30" customFormat="1" ht="12.75">
      <c r="A347" s="22" t="s">
        <v>344</v>
      </c>
      <c r="B347" s="4"/>
      <c r="C347" s="78"/>
      <c r="D347" s="78"/>
      <c r="E347" s="9" t="s">
        <v>342</v>
      </c>
      <c r="F347" s="9"/>
      <c r="G347" s="49">
        <f>G348</f>
        <v>9900</v>
      </c>
      <c r="H347" s="49">
        <f>H348</f>
        <v>0</v>
      </c>
      <c r="I347" s="54">
        <f t="shared" si="27"/>
        <v>9900</v>
      </c>
    </row>
    <row r="348" spans="1:9" s="29" customFormat="1" ht="12.75">
      <c r="A348" s="19" t="s">
        <v>280</v>
      </c>
      <c r="B348" s="3"/>
      <c r="C348" s="2"/>
      <c r="D348" s="2"/>
      <c r="E348" s="2"/>
      <c r="F348" s="2" t="s">
        <v>95</v>
      </c>
      <c r="G348" s="45">
        <v>9900</v>
      </c>
      <c r="H348" s="50"/>
      <c r="I348" s="54">
        <f t="shared" si="27"/>
        <v>9900</v>
      </c>
    </row>
    <row r="349" spans="1:9" ht="12" customHeight="1">
      <c r="A349" s="20" t="s">
        <v>67</v>
      </c>
      <c r="B349" s="5">
        <v>821</v>
      </c>
      <c r="C349" s="82"/>
      <c r="D349" s="82"/>
      <c r="E349" s="8"/>
      <c r="F349" s="8"/>
      <c r="G349" s="47">
        <f>G350</f>
        <v>560000</v>
      </c>
      <c r="H349" s="47">
        <f>H350</f>
        <v>2433400</v>
      </c>
      <c r="I349" s="54">
        <f t="shared" si="27"/>
        <v>2993400</v>
      </c>
    </row>
    <row r="350" spans="1:9" s="44" customFormat="1" ht="12.75">
      <c r="A350" s="21" t="s">
        <v>38</v>
      </c>
      <c r="B350" s="6"/>
      <c r="C350" s="80" t="s">
        <v>121</v>
      </c>
      <c r="D350" s="80"/>
      <c r="E350" s="7"/>
      <c r="F350" s="7"/>
      <c r="G350" s="48">
        <f>G351+G356+G359</f>
        <v>560000</v>
      </c>
      <c r="H350" s="48">
        <f>H351+H356+H359</f>
        <v>2433400</v>
      </c>
      <c r="I350" s="54">
        <f t="shared" si="27"/>
        <v>2993400</v>
      </c>
    </row>
    <row r="351" spans="1:9" s="30" customFormat="1" ht="12.75">
      <c r="A351" s="22" t="s">
        <v>68</v>
      </c>
      <c r="B351" s="4"/>
      <c r="C351" s="9"/>
      <c r="D351" s="9"/>
      <c r="E351" s="9" t="s">
        <v>81</v>
      </c>
      <c r="F351" s="9"/>
      <c r="G351" s="49">
        <f>G352+G354</f>
        <v>153000</v>
      </c>
      <c r="H351" s="49">
        <f>H352+H354</f>
        <v>858400</v>
      </c>
      <c r="I351" s="54">
        <f t="shared" si="27"/>
        <v>1011400</v>
      </c>
    </row>
    <row r="352" spans="1:9" s="30" customFormat="1" ht="14.25" customHeight="1">
      <c r="A352" s="22" t="s">
        <v>31</v>
      </c>
      <c r="B352" s="4"/>
      <c r="C352" s="9"/>
      <c r="D352" s="9"/>
      <c r="E352" s="9" t="s">
        <v>233</v>
      </c>
      <c r="F352" s="9"/>
      <c r="G352" s="49">
        <f>G353</f>
        <v>153000</v>
      </c>
      <c r="H352" s="49">
        <f>H353</f>
        <v>806400</v>
      </c>
      <c r="I352" s="54">
        <f t="shared" si="27"/>
        <v>959400</v>
      </c>
    </row>
    <row r="353" spans="1:9" s="29" customFormat="1" ht="16.5" customHeight="1">
      <c r="A353" s="19" t="s">
        <v>32</v>
      </c>
      <c r="B353" s="3"/>
      <c r="C353" s="2"/>
      <c r="D353" s="2"/>
      <c r="E353" s="2"/>
      <c r="F353" s="2" t="s">
        <v>92</v>
      </c>
      <c r="G353" s="45">
        <v>153000</v>
      </c>
      <c r="H353" s="50">
        <v>806400</v>
      </c>
      <c r="I353" s="54">
        <f t="shared" si="27"/>
        <v>959400</v>
      </c>
    </row>
    <row r="354" spans="1:9" s="30" customFormat="1" ht="12.75" customHeight="1">
      <c r="A354" s="22" t="s">
        <v>69</v>
      </c>
      <c r="B354" s="4"/>
      <c r="C354" s="78"/>
      <c r="D354" s="78"/>
      <c r="E354" s="9" t="s">
        <v>82</v>
      </c>
      <c r="F354" s="9"/>
      <c r="G354" s="52">
        <f>G355</f>
        <v>0</v>
      </c>
      <c r="H354" s="52">
        <f>H355</f>
        <v>52000</v>
      </c>
      <c r="I354" s="54">
        <f t="shared" si="27"/>
        <v>52000</v>
      </c>
    </row>
    <row r="355" spans="1:9" ht="13.5" customHeight="1">
      <c r="A355" s="19" t="s">
        <v>275</v>
      </c>
      <c r="B355" s="3"/>
      <c r="C355" s="79"/>
      <c r="D355" s="79"/>
      <c r="E355" s="2"/>
      <c r="F355" s="2" t="s">
        <v>276</v>
      </c>
      <c r="G355" s="47"/>
      <c r="H355" s="46">
        <v>52000</v>
      </c>
      <c r="I355" s="54">
        <f t="shared" si="27"/>
        <v>52000</v>
      </c>
    </row>
    <row r="356" spans="1:9" s="30" customFormat="1" ht="15" customHeight="1">
      <c r="A356" s="22" t="s">
        <v>21</v>
      </c>
      <c r="B356" s="4"/>
      <c r="C356" s="9" t="s">
        <v>121</v>
      </c>
      <c r="D356" s="9"/>
      <c r="E356" s="9" t="s">
        <v>77</v>
      </c>
      <c r="F356" s="9"/>
      <c r="G356" s="49">
        <f>G357</f>
        <v>0</v>
      </c>
      <c r="H356" s="49">
        <f>H357</f>
        <v>1575000</v>
      </c>
      <c r="I356" s="54">
        <f t="shared" si="27"/>
        <v>1575000</v>
      </c>
    </row>
    <row r="357" spans="1:9" s="30" customFormat="1" ht="52.5" customHeight="1">
      <c r="A357" s="22" t="s">
        <v>260</v>
      </c>
      <c r="B357" s="4"/>
      <c r="C357" s="9" t="s">
        <v>121</v>
      </c>
      <c r="D357" s="9"/>
      <c r="E357" s="9" t="s">
        <v>154</v>
      </c>
      <c r="F357" s="9"/>
      <c r="G357" s="49">
        <f>G358</f>
        <v>0</v>
      </c>
      <c r="H357" s="49">
        <f>H358</f>
        <v>1575000</v>
      </c>
      <c r="I357" s="54">
        <f t="shared" si="27"/>
        <v>1575000</v>
      </c>
    </row>
    <row r="358" spans="1:9" ht="15.75" customHeight="1">
      <c r="A358" s="19" t="s">
        <v>325</v>
      </c>
      <c r="B358" s="3"/>
      <c r="C358" s="2"/>
      <c r="D358" s="2"/>
      <c r="E358" s="2"/>
      <c r="F358" s="2" t="s">
        <v>270</v>
      </c>
      <c r="G358" s="47"/>
      <c r="H358" s="46">
        <v>1575000</v>
      </c>
      <c r="I358" s="54">
        <f t="shared" si="27"/>
        <v>1575000</v>
      </c>
    </row>
    <row r="359" spans="1:9" s="30" customFormat="1" ht="12.75">
      <c r="A359" s="22" t="s">
        <v>184</v>
      </c>
      <c r="B359" s="4"/>
      <c r="C359" s="9"/>
      <c r="D359" s="9"/>
      <c r="E359" s="9" t="s">
        <v>185</v>
      </c>
      <c r="F359" s="9"/>
      <c r="G359" s="49">
        <f>G360+G362+G364</f>
        <v>407000</v>
      </c>
      <c r="H359" s="49">
        <f>H360+H362+H364</f>
        <v>0</v>
      </c>
      <c r="I359" s="54">
        <f t="shared" si="27"/>
        <v>407000</v>
      </c>
    </row>
    <row r="360" spans="1:9" s="30" customFormat="1" ht="25.5" customHeight="1">
      <c r="A360" s="22" t="s">
        <v>277</v>
      </c>
      <c r="B360" s="4"/>
      <c r="C360" s="9"/>
      <c r="D360" s="9"/>
      <c r="E360" s="9" t="s">
        <v>266</v>
      </c>
      <c r="F360" s="9"/>
      <c r="G360" s="49">
        <f>G361</f>
        <v>142000</v>
      </c>
      <c r="H360" s="49">
        <f>H361</f>
        <v>0</v>
      </c>
      <c r="I360" s="54">
        <f t="shared" si="27"/>
        <v>142000</v>
      </c>
    </row>
    <row r="361" spans="1:9" s="29" customFormat="1" ht="12.75" customHeight="1">
      <c r="A361" s="19" t="s">
        <v>326</v>
      </c>
      <c r="B361" s="3"/>
      <c r="C361" s="2"/>
      <c r="D361" s="2"/>
      <c r="E361" s="2"/>
      <c r="F361" s="2" t="s">
        <v>276</v>
      </c>
      <c r="G361" s="45">
        <v>142000</v>
      </c>
      <c r="H361" s="50"/>
      <c r="I361" s="54">
        <f t="shared" si="27"/>
        <v>142000</v>
      </c>
    </row>
    <row r="362" spans="1:9" s="30" customFormat="1" ht="26.25" customHeight="1">
      <c r="A362" s="22" t="s">
        <v>321</v>
      </c>
      <c r="B362" s="4"/>
      <c r="C362" s="9"/>
      <c r="D362" s="9"/>
      <c r="E362" s="9" t="s">
        <v>322</v>
      </c>
      <c r="F362" s="9"/>
      <c r="G362" s="49">
        <f>G363</f>
        <v>120000</v>
      </c>
      <c r="H362" s="49">
        <f>H363</f>
        <v>0</v>
      </c>
      <c r="I362" s="54">
        <f t="shared" si="27"/>
        <v>120000</v>
      </c>
    </row>
    <row r="363" spans="1:9" s="29" customFormat="1" ht="12.75" customHeight="1">
      <c r="A363" s="19" t="s">
        <v>325</v>
      </c>
      <c r="B363" s="3"/>
      <c r="C363" s="2"/>
      <c r="D363" s="2"/>
      <c r="E363" s="2"/>
      <c r="F363" s="2" t="s">
        <v>270</v>
      </c>
      <c r="G363" s="45">
        <v>120000</v>
      </c>
      <c r="H363" s="50"/>
      <c r="I363" s="54">
        <f t="shared" si="27"/>
        <v>120000</v>
      </c>
    </row>
    <row r="364" spans="1:9" s="30" customFormat="1" ht="15" customHeight="1">
      <c r="A364" s="22" t="s">
        <v>274</v>
      </c>
      <c r="B364" s="4"/>
      <c r="C364" s="9"/>
      <c r="D364" s="9"/>
      <c r="E364" s="9" t="s">
        <v>265</v>
      </c>
      <c r="F364" s="9"/>
      <c r="G364" s="49">
        <f>G365</f>
        <v>145000</v>
      </c>
      <c r="H364" s="49">
        <f>H365</f>
        <v>0</v>
      </c>
      <c r="I364" s="54">
        <f t="shared" si="27"/>
        <v>145000</v>
      </c>
    </row>
    <row r="365" spans="1:9" s="29" customFormat="1" ht="14.25" customHeight="1">
      <c r="A365" s="19" t="s">
        <v>324</v>
      </c>
      <c r="B365" s="3"/>
      <c r="C365" s="2"/>
      <c r="D365" s="2"/>
      <c r="E365" s="2"/>
      <c r="F365" s="2" t="s">
        <v>327</v>
      </c>
      <c r="G365" s="45">
        <v>145000</v>
      </c>
      <c r="H365" s="50"/>
      <c r="I365" s="54">
        <f t="shared" si="27"/>
        <v>145000</v>
      </c>
    </row>
    <row r="366" spans="1:9" s="53" customFormat="1" ht="13.5">
      <c r="A366" s="23" t="s">
        <v>167</v>
      </c>
      <c r="B366" s="24"/>
      <c r="C366" s="24"/>
      <c r="D366" s="24"/>
      <c r="E366" s="24"/>
      <c r="F366" s="24"/>
      <c r="G366" s="47">
        <f>G13+G155+G223+G258+G285+G300+G337+G349</f>
        <v>158540070</v>
      </c>
      <c r="H366" s="47">
        <f>H13+H155+H223+H258+H285+H300+H337+H349</f>
        <v>177201548</v>
      </c>
      <c r="I366" s="54">
        <f t="shared" si="27"/>
        <v>335741618</v>
      </c>
    </row>
    <row r="367" spans="1:9" ht="29.25" customHeight="1">
      <c r="A367" s="17" t="s">
        <v>168</v>
      </c>
      <c r="B367" s="18"/>
      <c r="C367" s="18"/>
      <c r="D367" s="18"/>
      <c r="E367" s="18"/>
      <c r="F367" s="18"/>
      <c r="G367" s="45">
        <v>6240000</v>
      </c>
      <c r="H367" s="46"/>
      <c r="I367" s="54">
        <f t="shared" si="27"/>
        <v>6240000</v>
      </c>
    </row>
    <row r="368" spans="1:9" s="53" customFormat="1" ht="12.75">
      <c r="A368" s="14" t="s">
        <v>169</v>
      </c>
      <c r="B368" s="15"/>
      <c r="C368" s="15"/>
      <c r="D368" s="15"/>
      <c r="E368" s="15"/>
      <c r="F368" s="15"/>
      <c r="G368" s="54">
        <f>G366+G367</f>
        <v>164780070</v>
      </c>
      <c r="H368" s="54">
        <f>H366+H367</f>
        <v>177201548</v>
      </c>
      <c r="I368" s="54">
        <f t="shared" si="27"/>
        <v>341981618</v>
      </c>
    </row>
  </sheetData>
  <mergeCells count="186">
    <mergeCell ref="C317:D317"/>
    <mergeCell ref="C318:D318"/>
    <mergeCell ref="C315:D315"/>
    <mergeCell ref="C316:D316"/>
    <mergeCell ref="C40:D40"/>
    <mergeCell ref="C288:D288"/>
    <mergeCell ref="C289:D289"/>
    <mergeCell ref="C276:D276"/>
    <mergeCell ref="C287:D287"/>
    <mergeCell ref="C263:D263"/>
    <mergeCell ref="C264:D264"/>
    <mergeCell ref="C266:D266"/>
    <mergeCell ref="C259:D259"/>
    <mergeCell ref="C260:D260"/>
    <mergeCell ref="C336:D336"/>
    <mergeCell ref="C334:D334"/>
    <mergeCell ref="C333:D333"/>
    <mergeCell ref="C326:D326"/>
    <mergeCell ref="C327:D327"/>
    <mergeCell ref="C335:D335"/>
    <mergeCell ref="C347:D347"/>
    <mergeCell ref="C341:D341"/>
    <mergeCell ref="C339:D339"/>
    <mergeCell ref="C337:D337"/>
    <mergeCell ref="C338:D338"/>
    <mergeCell ref="C342:D342"/>
    <mergeCell ref="C343:D343"/>
    <mergeCell ref="C340:D340"/>
    <mergeCell ref="C346:D346"/>
    <mergeCell ref="C261:D261"/>
    <mergeCell ref="C262:D262"/>
    <mergeCell ref="C277:D277"/>
    <mergeCell ref="C285:D285"/>
    <mergeCell ref="C280:D280"/>
    <mergeCell ref="C275:D275"/>
    <mergeCell ref="C279:D279"/>
    <mergeCell ref="C278:D278"/>
    <mergeCell ref="A1:G1"/>
    <mergeCell ref="A2:G2"/>
    <mergeCell ref="A3:G3"/>
    <mergeCell ref="A4:G4"/>
    <mergeCell ref="C354:D354"/>
    <mergeCell ref="C355:D355"/>
    <mergeCell ref="C349:D349"/>
    <mergeCell ref="C350:D350"/>
    <mergeCell ref="C301:D301"/>
    <mergeCell ref="C300:D300"/>
    <mergeCell ref="C311:D311"/>
    <mergeCell ref="C312:D312"/>
    <mergeCell ref="C302:D302"/>
    <mergeCell ref="C303:D303"/>
    <mergeCell ref="C304:D304"/>
    <mergeCell ref="C305:D305"/>
    <mergeCell ref="C306:D306"/>
    <mergeCell ref="C251:D251"/>
    <mergeCell ref="C258:D258"/>
    <mergeCell ref="C252:D252"/>
    <mergeCell ref="C253:D253"/>
    <mergeCell ref="C254:D254"/>
    <mergeCell ref="C255:D255"/>
    <mergeCell ref="C256:D256"/>
    <mergeCell ref="C257:D257"/>
    <mergeCell ref="C247:D247"/>
    <mergeCell ref="C248:D248"/>
    <mergeCell ref="C249:D249"/>
    <mergeCell ref="C250:D250"/>
    <mergeCell ref="C243:D243"/>
    <mergeCell ref="C244:D244"/>
    <mergeCell ref="C245:D245"/>
    <mergeCell ref="C246:D246"/>
    <mergeCell ref="C239:D239"/>
    <mergeCell ref="C240:D240"/>
    <mergeCell ref="C241:D241"/>
    <mergeCell ref="C242:D242"/>
    <mergeCell ref="C227:D227"/>
    <mergeCell ref="C236:D236"/>
    <mergeCell ref="C237:D237"/>
    <mergeCell ref="C238:D238"/>
    <mergeCell ref="C224:D224"/>
    <mergeCell ref="C217:D217"/>
    <mergeCell ref="C225:D225"/>
    <mergeCell ref="C226:D226"/>
    <mergeCell ref="C211:D211"/>
    <mergeCell ref="C212:D212"/>
    <mergeCell ref="C213:D213"/>
    <mergeCell ref="C223:D223"/>
    <mergeCell ref="C216:D216"/>
    <mergeCell ref="C215:D215"/>
    <mergeCell ref="C214:D214"/>
    <mergeCell ref="C207:D207"/>
    <mergeCell ref="C201:D201"/>
    <mergeCell ref="C202:D202"/>
    <mergeCell ref="C203:D203"/>
    <mergeCell ref="C204:D204"/>
    <mergeCell ref="C187:D187"/>
    <mergeCell ref="C188:D188"/>
    <mergeCell ref="C205:D205"/>
    <mergeCell ref="C206:D206"/>
    <mergeCell ref="C185:D185"/>
    <mergeCell ref="C175:D175"/>
    <mergeCell ref="C176:D176"/>
    <mergeCell ref="C170:D170"/>
    <mergeCell ref="C171:D171"/>
    <mergeCell ref="C172:D172"/>
    <mergeCell ref="C173:D173"/>
    <mergeCell ref="C177:D177"/>
    <mergeCell ref="C178:D178"/>
    <mergeCell ref="C147:D147"/>
    <mergeCell ref="C156:D156"/>
    <mergeCell ref="C158:D158"/>
    <mergeCell ref="C159:D159"/>
    <mergeCell ref="C127:D127"/>
    <mergeCell ref="C129:D129"/>
    <mergeCell ref="C155:D155"/>
    <mergeCell ref="C135:D135"/>
    <mergeCell ref="C140:D140"/>
    <mergeCell ref="C137:D137"/>
    <mergeCell ref="C148:D148"/>
    <mergeCell ref="C149:D149"/>
    <mergeCell ref="C151:D151"/>
    <mergeCell ref="C146:D146"/>
    <mergeCell ref="C59:D59"/>
    <mergeCell ref="C81:D81"/>
    <mergeCell ref="C84:D84"/>
    <mergeCell ref="C60:D60"/>
    <mergeCell ref="C62:D62"/>
    <mergeCell ref="C68:D68"/>
    <mergeCell ref="C71:D71"/>
    <mergeCell ref="C73:D73"/>
    <mergeCell ref="C75:D75"/>
    <mergeCell ref="C54:D54"/>
    <mergeCell ref="C56:D56"/>
    <mergeCell ref="C57:D57"/>
    <mergeCell ref="C58:D58"/>
    <mergeCell ref="C44:D44"/>
    <mergeCell ref="C51:D51"/>
    <mergeCell ref="C52:D52"/>
    <mergeCell ref="C53:D53"/>
    <mergeCell ref="C49:D49"/>
    <mergeCell ref="A6:A11"/>
    <mergeCell ref="B6:F6"/>
    <mergeCell ref="C18:D18"/>
    <mergeCell ref="C19:D19"/>
    <mergeCell ref="F9:F11"/>
    <mergeCell ref="E9:E11"/>
    <mergeCell ref="C12:D12"/>
    <mergeCell ref="C13:D13"/>
    <mergeCell ref="B7:B11"/>
    <mergeCell ref="C111:D111"/>
    <mergeCell ref="C69:D69"/>
    <mergeCell ref="C144:D144"/>
    <mergeCell ref="C85:D85"/>
    <mergeCell ref="C117:D117"/>
    <mergeCell ref="C118:D118"/>
    <mergeCell ref="C119:D119"/>
    <mergeCell ref="C120:D120"/>
    <mergeCell ref="C122:D122"/>
    <mergeCell ref="C125:D125"/>
    <mergeCell ref="I6:I11"/>
    <mergeCell ref="G6:G11"/>
    <mergeCell ref="C28:D28"/>
    <mergeCell ref="C25:D25"/>
    <mergeCell ref="C20:D20"/>
    <mergeCell ref="C22:D22"/>
    <mergeCell ref="C23:D23"/>
    <mergeCell ref="H6:H11"/>
    <mergeCell ref="C7:F8"/>
    <mergeCell ref="C31:D31"/>
    <mergeCell ref="C34:D34"/>
    <mergeCell ref="C35:D35"/>
    <mergeCell ref="C9:D11"/>
    <mergeCell ref="C24:D24"/>
    <mergeCell ref="C26:D26"/>
    <mergeCell ref="C27:D27"/>
    <mergeCell ref="C29:D29"/>
    <mergeCell ref="C30:D30"/>
    <mergeCell ref="C210:D210"/>
    <mergeCell ref="C332:D332"/>
    <mergeCell ref="C160:D160"/>
    <mergeCell ref="C161:D161"/>
    <mergeCell ref="C162:D162"/>
    <mergeCell ref="C174:D174"/>
    <mergeCell ref="C169:D169"/>
    <mergeCell ref="C189:D189"/>
    <mergeCell ref="C190:D190"/>
    <mergeCell ref="C186:D18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pazuhina</cp:lastModifiedBy>
  <cp:lastPrinted>2011-04-12T11:11:07Z</cp:lastPrinted>
  <dcterms:created xsi:type="dcterms:W3CDTF">2007-11-20T07:00:06Z</dcterms:created>
  <dcterms:modified xsi:type="dcterms:W3CDTF">2011-04-26T10:59:23Z</dcterms:modified>
  <cp:category/>
  <cp:version/>
  <cp:contentType/>
  <cp:contentStatus/>
</cp:coreProperties>
</file>