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919" activeTab="0"/>
  </bookViews>
  <sheets>
    <sheet name=" 2012-13 =" sheetId="1" r:id="rId1"/>
  </sheets>
  <definedNames/>
  <calcPr fullCalcOnLoad="1"/>
</workbook>
</file>

<file path=xl/sharedStrings.xml><?xml version="1.0" encoding="utf-8"?>
<sst xmlns="http://schemas.openxmlformats.org/spreadsheetml/2006/main" count="715" uniqueCount="401">
  <si>
    <t>Главный распорядитель, распорядитель средств</t>
  </si>
  <si>
    <t xml:space="preserve">Вид расхода </t>
  </si>
  <si>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</si>
  <si>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</si>
  <si>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</si>
  <si>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 подраздел</t>
  </si>
  <si>
    <t xml:space="preserve"> Администрация Любимского МР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</si>
  <si>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</si>
  <si>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</t>
  </si>
  <si>
    <t xml:space="preserve">Центральный аппарат </t>
  </si>
  <si>
    <t xml:space="preserve">Выполнение функций органами местного самоуправления </t>
  </si>
  <si>
    <t xml:space="preserve">Резервные фонды </t>
  </si>
  <si>
    <t xml:space="preserve">Резервные фонды местных администраций </t>
  </si>
  <si>
    <t xml:space="preserve">Прочие расходы </t>
  </si>
  <si>
    <t xml:space="preserve">Другие общегосударственные вопросы </t>
  </si>
  <si>
    <t xml:space="preserve">Государственная регистрация актов гражданского состояния  </t>
  </si>
  <si>
    <t xml:space="preserve">Сельское хозяйство и рыболовство </t>
  </si>
  <si>
    <t xml:space="preserve">Субсидии юридическим лицам </t>
  </si>
  <si>
    <t xml:space="preserve">Транспорт                                                             </t>
  </si>
  <si>
    <t xml:space="preserve">Автомобильный транспорт </t>
  </si>
  <si>
    <t xml:space="preserve">Другие вопросы в области национальной экономики </t>
  </si>
  <si>
    <t xml:space="preserve">Региональные целевые программы </t>
  </si>
  <si>
    <t xml:space="preserve">Культура  </t>
  </si>
  <si>
    <t xml:space="preserve">Периодическая печать и издательства </t>
  </si>
  <si>
    <t xml:space="preserve">Периодические издания,  учрежденные органами  законодательной и исполнительной власти </t>
  </si>
  <si>
    <t xml:space="preserve">Государственная поддержка в сфере культуры, кинематографии и средств массовой информации </t>
  </si>
  <si>
    <t xml:space="preserve">Социальное обеспечение населения </t>
  </si>
  <si>
    <t xml:space="preserve">Оказание других видов социальной помощи </t>
  </si>
  <si>
    <t xml:space="preserve">Социальные выплаты </t>
  </si>
  <si>
    <t xml:space="preserve"> Управление образования Администрации ЛМР</t>
  </si>
  <si>
    <t xml:space="preserve">Детские дошкольные учреждения 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</si>
  <si>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</si>
  <si>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</si>
  <si>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 xml:space="preserve">Общее образование </t>
  </si>
  <si>
    <t xml:space="preserve">Школы-детские сады, школы начальные, неполные средние и средние </t>
  </si>
  <si>
    <t xml:space="preserve">Учреждения по внешкольной работе с детьми </t>
  </si>
  <si>
    <t xml:space="preserve">Детские дома </t>
  </si>
  <si>
    <t xml:space="preserve">Иные безвозмездные и безвозвратные перечисления 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</si>
  <si>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</si>
  <si>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</si>
  <si>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</si>
  <si>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 xml:space="preserve">Охрана семьи и детства 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</si>
  <si>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</si>
  <si>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 Управление культуры и молодежной политики Администрации ЛМР</t>
  </si>
  <si>
    <t xml:space="preserve">Дворцы и дома культуры, другие учреждения культуры и средств массовой информации </t>
  </si>
  <si>
    <t xml:space="preserve">Музеи и постоянные выставки </t>
  </si>
  <si>
    <t xml:space="preserve">Библиотеки </t>
  </si>
  <si>
    <t xml:space="preserve">Мероприятия в сфере культуры, кинематографии и средств массовой информации </t>
  </si>
  <si>
    <t xml:space="preserve">Другие вопросы в области культуры, кинематографии и средств массовой информации </t>
  </si>
  <si>
    <t xml:space="preserve"> Управление финансов Администрации ЛМР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</si>
  <si>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</si>
  <si>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Коммунальное хозяйство </t>
  </si>
  <si>
    <t xml:space="preserve">Поддержка коммунального хозяйства  </t>
  </si>
  <si>
    <t xml:space="preserve">Мероприятия в области коммунального хозяйства </t>
  </si>
  <si>
    <t xml:space="preserve"> МУЗ Любимская ЦРБ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</si>
  <si>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</si>
  <si>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 xml:space="preserve"> Управление социальной защиты населения</t>
  </si>
  <si>
    <t xml:space="preserve">Мероприятия по проведению оздоровительной кампании детей </t>
  </si>
  <si>
    <t xml:space="preserve">Оздоровление детей  </t>
  </si>
  <si>
    <t xml:space="preserve">Пенсионное обеспечение </t>
  </si>
  <si>
    <t xml:space="preserve">Доплаты к пенсиям, дополнительное пенсионное обеспечение </t>
  </si>
  <si>
    <t xml:space="preserve">Доплаты к пенсиям государственных служащих субъектов Российской Федерации и муниципальных служащих </t>
  </si>
  <si>
    <t xml:space="preserve">Социальная помощь </t>
  </si>
  <si>
    <t xml:space="preserve">Предоставление гражданам субсидий на оплату жилого помещения  и коммунальных услуг </t>
  </si>
  <si>
    <t xml:space="preserve"> МУ Любимский комплексный центр социального обслуживания населения</t>
  </si>
  <si>
    <t xml:space="preserve">Социальное обслуживание населения </t>
  </si>
  <si>
    <t xml:space="preserve">Учреждения социального обслуживания населения </t>
  </si>
  <si>
    <t xml:space="preserve"> Социальное агентство молодежи</t>
  </si>
  <si>
    <t xml:space="preserve">Организационно-воспитательная работа с молодежью </t>
  </si>
  <si>
    <t xml:space="preserve">Проведение мероприятий для детей и молодежи </t>
  </si>
  <si>
    <t xml:space="preserve">Выравнивание бюджетной обеспеченности </t>
  </si>
  <si>
    <t xml:space="preserve">Фонд финансовой поддержки </t>
  </si>
  <si>
    <t xml:space="preserve">Выравнивание бюджетной обеспеченности поселений из районного фонда финансовой поддержки  </t>
  </si>
  <si>
    <t>0020000</t>
  </si>
  <si>
    <t>0020400</t>
  </si>
  <si>
    <t>0700500</t>
  </si>
  <si>
    <t>0013800</t>
  </si>
  <si>
    <t>5220000</t>
  </si>
  <si>
    <t>1002</t>
  </si>
  <si>
    <t>5070000</t>
  </si>
  <si>
    <t>5079900</t>
  </si>
  <si>
    <t>4310000</t>
  </si>
  <si>
    <t>4310100</t>
  </si>
  <si>
    <t>5160000</t>
  </si>
  <si>
    <t>5210000</t>
  </si>
  <si>
    <t>5223803</t>
  </si>
  <si>
    <t>0000000</t>
  </si>
  <si>
    <t>000</t>
  </si>
  <si>
    <t>500</t>
  </si>
  <si>
    <t>003</t>
  </si>
  <si>
    <t>013</t>
  </si>
  <si>
    <t>006</t>
  </si>
  <si>
    <t>001</t>
  </si>
  <si>
    <t>005</t>
  </si>
  <si>
    <t>022</t>
  </si>
  <si>
    <t>068</t>
  </si>
  <si>
    <t>008</t>
  </si>
  <si>
    <t>0104</t>
  </si>
  <si>
    <t>0405</t>
  </si>
  <si>
    <t>0408</t>
  </si>
  <si>
    <t>3030000</t>
  </si>
  <si>
    <t>0412</t>
  </si>
  <si>
    <t>3030200</t>
  </si>
  <si>
    <t>0502</t>
  </si>
  <si>
    <t>0804</t>
  </si>
  <si>
    <t>0801</t>
  </si>
  <si>
    <t>4570000</t>
  </si>
  <si>
    <t>1003</t>
  </si>
  <si>
    <t>5220202</t>
  </si>
  <si>
    <t>5220700</t>
  </si>
  <si>
    <t>0701</t>
  </si>
  <si>
    <t>4200000</t>
  </si>
  <si>
    <t>4209900</t>
  </si>
  <si>
    <t>0702</t>
  </si>
  <si>
    <t>4210000</t>
  </si>
  <si>
    <t>4219900</t>
  </si>
  <si>
    <t>4230000</t>
  </si>
  <si>
    <t>4239900</t>
  </si>
  <si>
    <t>4240000</t>
  </si>
  <si>
    <t>4249900</t>
  </si>
  <si>
    <t>5200000</t>
  </si>
  <si>
    <t>0707</t>
  </si>
  <si>
    <t>0709</t>
  </si>
  <si>
    <t>4520000</t>
  </si>
  <si>
    <t>4529900</t>
  </si>
  <si>
    <t>1004</t>
  </si>
  <si>
    <t>5050000</t>
  </si>
  <si>
    <t>5050502</t>
  </si>
  <si>
    <t>5201000</t>
  </si>
  <si>
    <t>5201300</t>
  </si>
  <si>
    <t>5223500</t>
  </si>
  <si>
    <t>4400000</t>
  </si>
  <si>
    <t>4409900</t>
  </si>
  <si>
    <t>4410000</t>
  </si>
  <si>
    <t>4419900</t>
  </si>
  <si>
    <t>4420000</t>
  </si>
  <si>
    <t>4429900</t>
  </si>
  <si>
    <t>4500000</t>
  </si>
  <si>
    <t>4500600</t>
  </si>
  <si>
    <t>4508500</t>
  </si>
  <si>
    <t>0106</t>
  </si>
  <si>
    <t>3510000</t>
  </si>
  <si>
    <t>3510500</t>
  </si>
  <si>
    <t>4700000</t>
  </si>
  <si>
    <t>4709900</t>
  </si>
  <si>
    <t>5201800</t>
  </si>
  <si>
    <t>4320000</t>
  </si>
  <si>
    <t>4320200</t>
  </si>
  <si>
    <t>1001</t>
  </si>
  <si>
    <t>4910000</t>
  </si>
  <si>
    <t>4910100</t>
  </si>
  <si>
    <t>5052901</t>
  </si>
  <si>
    <t>5054600</t>
  </si>
  <si>
    <t>5054800</t>
  </si>
  <si>
    <t>5221301</t>
  </si>
  <si>
    <t>1006</t>
  </si>
  <si>
    <t xml:space="preserve">Другие вопросы в области социальной политики </t>
  </si>
  <si>
    <t>0900000</t>
  </si>
  <si>
    <t>0900200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</si>
  <si>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</si>
  <si>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</si>
  <si>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0013600</t>
  </si>
  <si>
    <t>009</t>
  </si>
  <si>
    <t>Фонд компенсаций</t>
  </si>
  <si>
    <t>5058600</t>
  </si>
  <si>
    <t xml:space="preserve"> ОЦП "Профилактиктика правонарушений в Ярославской области" </t>
  </si>
  <si>
    <t>0501</t>
  </si>
  <si>
    <t xml:space="preserve">ИТОГО </t>
  </si>
  <si>
    <t>Расходы за счет средств от предпринимательской и иной приносящей доход деятельности</t>
  </si>
  <si>
    <t>ВСЕГО</t>
  </si>
  <si>
    <t>0111</t>
  </si>
  <si>
    <t>Процентные платежи по муниципальному долгу</t>
  </si>
  <si>
    <t>0650300</t>
  </si>
  <si>
    <t xml:space="preserve">Жилищное  хозяйство </t>
  </si>
  <si>
    <t>Благоустройство</t>
  </si>
  <si>
    <t>0503</t>
  </si>
  <si>
    <t>6000200</t>
  </si>
  <si>
    <t>099</t>
  </si>
  <si>
    <t>Социальная помощь</t>
  </si>
  <si>
    <t>5053602</t>
  </si>
  <si>
    <t>0902</t>
  </si>
  <si>
    <t>Амбулаторная помощь</t>
  </si>
  <si>
    <t>Скорая медицинская помощь</t>
  </si>
  <si>
    <t>0904</t>
  </si>
  <si>
    <t>Целевые программы муниципальных образований</t>
  </si>
  <si>
    <t>7950000</t>
  </si>
  <si>
    <t>Субвенция на социальное  обеспечение</t>
  </si>
  <si>
    <t xml:space="preserve">ОЦП"Государственная поддержка молодых семей Ярославской области в приобретении/строительстве/ жилья" </t>
  </si>
  <si>
    <t>Обеспечение мер социальной поддержки для лиц, награжденных знаком «Почетный донор СССР», «Почетный донор России» в части осуществления ежегодной денежной выплаты</t>
  </si>
  <si>
    <t>Оплата жилого помещения и коммунальных услуг отдельным категориям граждан,оказание мер социальной поддержки которым относится к ведению РФ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</si>
  <si>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</si>
  <si>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5223101</t>
  </si>
  <si>
    <t>Единовременное пособие беременной жене военнослужащего,проходящего военную службу по призыву ,а также ежемесячное пособие на ребенка военнослужащего,проходящего военную службу по призыву</t>
  </si>
  <si>
    <t>5051900</t>
  </si>
  <si>
    <t>5223300</t>
  </si>
  <si>
    <t>7950100</t>
  </si>
  <si>
    <t>7950200</t>
  </si>
  <si>
    <t>Больницы, клиники, госпитали, медико-санитарные части</t>
  </si>
  <si>
    <t>ЦП"Комплексные меры противодействия злоупотреблению наркотиками и их незаконному обороту на территории Любимского МР"</t>
  </si>
  <si>
    <t>7950300</t>
  </si>
  <si>
    <t>7950500</t>
  </si>
  <si>
    <t>7950600</t>
  </si>
  <si>
    <t>7950700</t>
  </si>
  <si>
    <t>7950800</t>
  </si>
  <si>
    <t>7951000</t>
  </si>
  <si>
    <t xml:space="preserve">ЦП "Поддержка малого и среднего предпринимательства в Любимском МРЯрославской области" </t>
  </si>
  <si>
    <t>ОЦП "Семья и дети" подпрограмма"Отдых,оздоровление и занятость детей"в части оздоровления и отдыха</t>
  </si>
  <si>
    <t xml:space="preserve"> ЦП "Государственная поддержка граждан в сфере ипотечного жилищного кредитования"</t>
  </si>
  <si>
    <t>019</t>
  </si>
  <si>
    <t>Мероприятия по улучшению жилищных условий граждан РФ,проживающих   в сельской местности",в рамках ЦП"Социальное развитие села до 2010 года"</t>
  </si>
  <si>
    <t xml:space="preserve">ЦП "Социальная поддержка  населения Любимского муниципального района </t>
  </si>
  <si>
    <t>Выполнение функций органами местного самоуправления</t>
  </si>
  <si>
    <t>Поддержка жилищного хозяйства</t>
  </si>
  <si>
    <t>3500000</t>
  </si>
  <si>
    <t>3500200</t>
  </si>
  <si>
    <t>Капитальный ремонт государственного и муниципального жилищного фонда</t>
  </si>
  <si>
    <t>5170000</t>
  </si>
  <si>
    <t>5170220</t>
  </si>
  <si>
    <t>007</t>
  </si>
  <si>
    <t>Дотации</t>
  </si>
  <si>
    <t>Поддержка мер по обеспечению сбалансированности бюджетов</t>
  </si>
  <si>
    <t>5055500</t>
  </si>
  <si>
    <t>7951300</t>
  </si>
  <si>
    <t>Реализация мер социальной поддержки отдельных категорий граждан</t>
  </si>
  <si>
    <t xml:space="preserve">ОЦП "Развитие субъектов малого и среднего предпринимательства Ярославской области  </t>
  </si>
  <si>
    <t xml:space="preserve">Функционирование  высшего должностного лица  субъекта Российской Федерации и местных администраций  </t>
  </si>
  <si>
    <t>0102</t>
  </si>
  <si>
    <t>Глава муниципального образования</t>
  </si>
  <si>
    <t>0020300</t>
  </si>
  <si>
    <t xml:space="preserve"> Мероприятия по патриотическому воспитанию молодежи  Ярославской области</t>
  </si>
  <si>
    <t>4319900</t>
  </si>
  <si>
    <t xml:space="preserve">Социальные выплаты  </t>
  </si>
  <si>
    <t>Мероприятия по улучшению жилищных условий граждан РФ,проживающих   в сельской местности",в рамках ОЦП"Социальное развитие села до 2012 года"</t>
  </si>
  <si>
    <t>ОЦП "Поддержка потребительского рынка на селе"в части возмещения части затрат организациям любых форм собственности и индивидуальным предпринимателям.оказывающим социально значимые бытовые услуги сельскому населению</t>
  </si>
  <si>
    <t>ОЦП "Поддержка потребительского рынка на селе"в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</si>
  <si>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ОЦП"Модернизация объектов коммунальной инфраструктуры Ярославской области" в части мероприятий по газификациии и теплоснабжению</t>
  </si>
  <si>
    <t>ОЦП "Чистая вода Ярославской области"</t>
  </si>
  <si>
    <t>ОЦП"Комплексные меры противодействия злоупотреблению наркотиками и их незаконному обороту "</t>
  </si>
  <si>
    <t>5222900</t>
  </si>
  <si>
    <t>ОЦП "Семья и дети" подпрограмма"Отдых,оздоровление и занятость детей"в части оплаты стоимости наборов продуктов питания в лагерях с дневной формой пребывания детей,расположенных на территории Ярославской области</t>
  </si>
  <si>
    <t xml:space="preserve">Комплектование книжных фондов библиотек муниципальных образований </t>
  </si>
  <si>
    <t>Компенсация расходов на содержание ребенка в дошкольной образовательной организации</t>
  </si>
  <si>
    <t>Компенсация выпадающих доходов организациям,предоставляющим населению услуги водоснабжения и водоотведения по тарифам ,не обеспечивающим возмещение издержек</t>
  </si>
  <si>
    <t>3510200</t>
  </si>
  <si>
    <t>Субсидии юридическим лицам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</si>
  <si>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</si>
  <si>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</si>
  <si>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</si>
  <si>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</si>
  <si>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ЦП "Поддержка потребительского рынка на селе"в части возмещения части затрат организациям любых форм собственности и индивидуальным предпринимателям.оказывающим социально значимые бытовые услуги сельскому населению</t>
  </si>
  <si>
    <t>Мероприятия в области здравоохранения, спорта и физической культуры, туризма</t>
  </si>
  <si>
    <t>0309</t>
  </si>
  <si>
    <t>Мероприятия по предупреждению  и ликвидации последствий чрезвычайных ситуаций и стихийных бедствий</t>
  </si>
  <si>
    <t>2180000</t>
  </si>
  <si>
    <t>Защита населения и территорий от чрезвычайных ситуаций природного и техногенного характера,гражданская оборона</t>
  </si>
  <si>
    <t>Предупреждение  и ликвидация последствий  чрезвычайных ситуаций и стихийных бедствий природного и техногенного характер</t>
  </si>
  <si>
    <t>2180100</t>
  </si>
  <si>
    <t>4310102</t>
  </si>
  <si>
    <t>ОЦП"Семья и дети" подпрограмма"Отдых,оздоровление и занятость детей" в части организации временной занятости детей 14-17 лет в каникулярное время,создания системы информирования детей о возможностях трудоустройства,организации и проведения профильных лаге</t>
  </si>
  <si>
    <t>2012 обл</t>
  </si>
  <si>
    <t>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</si>
  <si>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7950402</t>
  </si>
  <si>
    <t>7950401</t>
  </si>
  <si>
    <t>7950903</t>
  </si>
  <si>
    <t>7950901</t>
  </si>
  <si>
    <t>5225300</t>
  </si>
  <si>
    <t>779</t>
  </si>
  <si>
    <t>Мероприятия по отдыху,оздоровлению и занятости детей</t>
  </si>
  <si>
    <t>749</t>
  </si>
  <si>
    <t>ЦП "Отдых оздоровление и занятость детей"в части отдыха и оздоровления</t>
  </si>
  <si>
    <t>Мероприятия в сфере образования</t>
  </si>
  <si>
    <t>024</t>
  </si>
  <si>
    <t>ЦП "Молодежь"в части реализации мероприятий по программе "Молодежь"</t>
  </si>
  <si>
    <t xml:space="preserve">Проведение  мероприятий для детей и молодежи </t>
  </si>
  <si>
    <t>747</t>
  </si>
  <si>
    <t>ЦП "Молодежь" в части содействия трудовому воспитанию подростков 14-18 лет на территории Любимского МР в свободное от учебы время</t>
  </si>
  <si>
    <t>7951100</t>
  </si>
  <si>
    <t>Мероприятия в области социальной политики</t>
  </si>
  <si>
    <t>5053300</t>
  </si>
  <si>
    <t>0402</t>
  </si>
  <si>
    <t>2480000</t>
  </si>
  <si>
    <t>2480100</t>
  </si>
  <si>
    <t>Топливно-энергетический комплекс</t>
  </si>
  <si>
    <t>Вопросы топливно-энергетического комплекса</t>
  </si>
  <si>
    <t>Мероприятия в рамках программы по энергосбережению</t>
  </si>
  <si>
    <t>605</t>
  </si>
  <si>
    <t xml:space="preserve">Ежемесячное денежное вознаграждение за классное руководство  </t>
  </si>
  <si>
    <t>5200900</t>
  </si>
  <si>
    <t xml:space="preserve"> Мероприятия в  топливно-энергетической области</t>
  </si>
  <si>
    <t>5052205</t>
  </si>
  <si>
    <t>5221200</t>
  </si>
  <si>
    <t>Бюджетные инвестиции</t>
  </si>
  <si>
    <t>0014300</t>
  </si>
  <si>
    <t>Осуществление полномочий по подготовке проведения статистических переписей</t>
  </si>
  <si>
    <t xml:space="preserve"> </t>
  </si>
  <si>
    <t>2012 соб бл</t>
  </si>
  <si>
    <t xml:space="preserve">2013 соб </t>
  </si>
  <si>
    <t>2013обл</t>
  </si>
  <si>
    <t>Субсидии некоммерческим организациям</t>
  </si>
  <si>
    <t>0113</t>
  </si>
  <si>
    <t>Отдельные мероприятия в области автомобильного транспорта</t>
  </si>
  <si>
    <t>ЦП"Обеспечение Любимского муниципального района документами территориального планирования</t>
  </si>
  <si>
    <t>7951600</t>
  </si>
  <si>
    <t>ЦП "Энергосбережение на территории Любимского МР"</t>
  </si>
  <si>
    <t>7951900</t>
  </si>
  <si>
    <t>4579900</t>
  </si>
  <si>
    <t>1202</t>
  </si>
  <si>
    <t>Другие вопросф в области охраны окружающей среды</t>
  </si>
  <si>
    <t>0605</t>
  </si>
  <si>
    <t>7951800</t>
  </si>
  <si>
    <t>ЦП "Обращение с твердыми бытовыми отходами на территории Любимского МР "в части обеспечения генеральными схемами очистки территорий</t>
  </si>
  <si>
    <t>ЦП "Обеспечение доступности дошкольного образования в Любимском МР"</t>
  </si>
  <si>
    <t>7051400</t>
  </si>
  <si>
    <t xml:space="preserve"> Дошкольное образование</t>
  </si>
  <si>
    <t>ЦП " Поддержка материально-технической базы образовательных учреждений Любимского МР"</t>
  </si>
  <si>
    <t>7051200</t>
  </si>
  <si>
    <t xml:space="preserve">ЦП "Молодежь"в части временной занятости детей 14-17 лет в каникулярное время  </t>
  </si>
  <si>
    <t>7940902</t>
  </si>
  <si>
    <t>Мероприятия в сфере культуры</t>
  </si>
  <si>
    <t>Мероприятия для детей и молодежи</t>
  </si>
  <si>
    <t xml:space="preserve"> Мероприятия по отдыху,оздоровлению и занятости детей   </t>
  </si>
  <si>
    <t xml:space="preserve">Мероприятий для детей и молодежи </t>
  </si>
  <si>
    <t>74 7</t>
  </si>
  <si>
    <t>ЦП "Патриотическое  воспитание граждан  Любимского МР"</t>
  </si>
  <si>
    <t>0909</t>
  </si>
  <si>
    <t>Другие вопросы в области здравоохранения</t>
  </si>
  <si>
    <t>Реализация мер по территориальной программе обязательного медицинского страхования в рамках одноканального финансирования</t>
  </si>
  <si>
    <t>5051799</t>
  </si>
  <si>
    <t>Трансферты бюджету Территориального фонда обязательного иедицинского страхования</t>
  </si>
  <si>
    <t>016</t>
  </si>
  <si>
    <t>5051700</t>
  </si>
  <si>
    <t>Закон РФ от 28 июня 1991 года № 1499-1 "О медицинском страховании граждан в РФ"</t>
  </si>
  <si>
    <t xml:space="preserve">Субсидии на осуществление мероприятий по обеспечению жильем граждан РФ,проживающих в сельской местности </t>
  </si>
  <si>
    <t>ЦП "О государственной поддержке отдельных категорий граждан,проживающих в Любимском МР,по проведению ремонта жилых помещений и(или) работ,направленных на повышение уровня обеспеченности их коммунальными услугами"</t>
  </si>
  <si>
    <t>7952100</t>
  </si>
  <si>
    <t>ОЦП "Семья и дети Ярославии" подпрограмма "Семья и дети "</t>
  </si>
  <si>
    <t>5221307</t>
  </si>
  <si>
    <t>7952000</t>
  </si>
  <si>
    <t xml:space="preserve"> ЦП "Семья и дети  "  </t>
  </si>
  <si>
    <t xml:space="preserve">ЦП "Семья и дети"    </t>
  </si>
  <si>
    <t xml:space="preserve"> ЦП "Профилактиктика безнадзорности,правонарушений и защита прав несовершеннолетних "</t>
  </si>
  <si>
    <t>7951500</t>
  </si>
  <si>
    <t>ЦП "Профилактика правонарушений на территории Любимского МР"</t>
  </si>
  <si>
    <t>1301</t>
  </si>
  <si>
    <t>Обслуживание внутреннего  государственного и муниципального долга</t>
  </si>
  <si>
    <t xml:space="preserve">Дотации на выравнивание бюджетной обеспеченности бюджетам субъектов РФ и муниципальных образований </t>
  </si>
  <si>
    <t>1401</t>
  </si>
  <si>
    <t>Иные дотации</t>
  </si>
  <si>
    <t>1402</t>
  </si>
  <si>
    <t>0203</t>
  </si>
  <si>
    <t>Мобилизационная и вневойсковая подготовка</t>
  </si>
  <si>
    <t>Осуществление первичного воинского учета на территориях,где отсутствуют воинские комиссариаты</t>
  </si>
  <si>
    <t>ОЦП"Обеспечение   муниципальных районов Ярославской области  документами территориального планирования"</t>
  </si>
  <si>
    <t>Субвенции бюджетам муниципальных образований для финансового обеспечения расходных обязательств муниципальных образований,возникающих при  выполнении государственных полномочих РФ,переданных для осуществления органами местного самоуправления в установленн</t>
  </si>
  <si>
    <t>5210200</t>
  </si>
  <si>
    <t>Выплаты медработникам,оказывающим медицинскую помощь детям при отдельных состояниях возникающих у них в перинатальном  периоде</t>
  </si>
  <si>
    <t>5210212</t>
  </si>
  <si>
    <t>Софинансирование социальных программ субъектов РФ,связанных с предоставлением субсидий бюджетам РФ на социальные программы</t>
  </si>
  <si>
    <t>5055510</t>
  </si>
  <si>
    <t xml:space="preserve">Ежемесячное пособие на ребенка </t>
  </si>
  <si>
    <t>5055530</t>
  </si>
  <si>
    <t>Обеспечение мер социальной поддержки  реабилитированных лиц и лиц, признанными пострадавшими от политических репрессий</t>
  </si>
  <si>
    <t>Обеспечение мер социальной поддержки  ветеранов труда и труженикам тыла</t>
  </si>
  <si>
    <t>5055520</t>
  </si>
  <si>
    <t>Выплата соцмального пособия на погребение</t>
  </si>
  <si>
    <t>Реализация государственных функций, связанных с общегосударственным управлением</t>
  </si>
  <si>
    <t>0105</t>
  </si>
  <si>
    <t>Содержание ребенка в семье опекуна и приемной семье, а также  вознаграждение,причитающееся  приемному родителю</t>
  </si>
  <si>
    <t xml:space="preserve">Судебная система </t>
  </si>
  <si>
    <t xml:space="preserve">Составление (изменение и дополнение) списков кандидатов в присяжные заседатели  федеральных судов общей юрисдикции в Российской Федерации </t>
  </si>
  <si>
    <t>0014000</t>
  </si>
  <si>
    <t xml:space="preserve">Субсидии юридическим лицам  </t>
  </si>
  <si>
    <t xml:space="preserve">ЦП "Поддержка молодых семей  Любимского района в приобретении/строительстве/ жилья" </t>
  </si>
  <si>
    <t>ОЦП "Обращение с твердыми бытовыми отходами на территории Л Ярославской области"в части обеспечения муниципальных образований генеральными схемами очистки территорий</t>
  </si>
  <si>
    <t>5226401</t>
  </si>
  <si>
    <t>5225600</t>
  </si>
  <si>
    <t>ОЦП "Обеспечение доступности дошкольного образования в Ярославской области"</t>
  </si>
  <si>
    <t>2012 год</t>
  </si>
  <si>
    <t>2013 год</t>
  </si>
  <si>
    <t xml:space="preserve">                                                                                                                       к Решению Собрания Представителей                                             </t>
  </si>
  <si>
    <t xml:space="preserve"> Ведомственная структура расходов бюджета Любимского муниципального района на плановый период 2012-2013 годов</t>
  </si>
  <si>
    <t xml:space="preserve">                                                                                                                                         Приложение  7</t>
  </si>
  <si>
    <t>5160131</t>
  </si>
  <si>
    <t>5160132</t>
  </si>
  <si>
    <t xml:space="preserve">Выравнивание бюджетной обеспеченности поселений из  областного фонда финансовой поддержки  </t>
  </si>
  <si>
    <t>ЦП"Развитие сельского хозяйства в Любимском МР"</t>
  </si>
  <si>
    <t>7952600</t>
  </si>
  <si>
    <t xml:space="preserve"> ЦП"Развитие физической культуры и спорта в Любимском МР  </t>
  </si>
  <si>
    <t>7952500</t>
  </si>
  <si>
    <t>Массовый спорт</t>
  </si>
  <si>
    <t>1102</t>
  </si>
  <si>
    <t>Коммунальное хозяйство</t>
  </si>
  <si>
    <t>Межбюджетные трансферты</t>
  </si>
  <si>
    <t>Иные межбюджетные трансферты</t>
  </si>
  <si>
    <t>5210300</t>
  </si>
  <si>
    <t>Межбюджетные трансферты на обеспечение равной доступности жилищно-коммунальных услуг для населения</t>
  </si>
  <si>
    <t>5210303</t>
  </si>
  <si>
    <t>017</t>
  </si>
  <si>
    <t>014</t>
  </si>
  <si>
    <t>ЦП"Меры поддержки общественных организаций ветеранов и инвалидов"</t>
  </si>
  <si>
    <t xml:space="preserve">                                                                                                                       от 27.12.2010 года                     № 71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</si>
</sst>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&quot;р.&quot;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7" fillId="0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vertical="top" wrapText="1" readingOrder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top" wrapText="1" readingOrder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workbookViewId="0" topLeftCell="A348">
      <selection activeCell="A3" sqref="A3:L3"/>
    </sheetView>
  </sheetViews>
  <sheetFormatPr defaultColWidth="9.00390625" defaultRowHeight="12.75"/>
  <cols>
    <col min="1" max="1" width="56.75390625" style="0" customWidth="1"/>
    <col min="2" max="2" width="4.00390625" style="0" customWidth="1"/>
    <col min="3" max="3" width="9.125" style="0" hidden="1" customWidth="1"/>
    <col min="4" max="4" width="4.875" style="0" customWidth="1"/>
    <col min="5" max="5" width="8.25390625" style="0" customWidth="1"/>
    <col min="6" max="6" width="5.375" style="0" customWidth="1"/>
    <col min="7" max="7" width="11.125" style="0" hidden="1" customWidth="1"/>
    <col min="8" max="8" width="11.25390625" style="43" hidden="1" customWidth="1"/>
    <col min="9" max="9" width="0.12890625" style="0" hidden="1" customWidth="1"/>
    <col min="10" max="10" width="0.12890625" style="0" customWidth="1"/>
    <col min="11" max="11" width="11.375" style="0" customWidth="1"/>
    <col min="12" max="12" width="11.75390625" style="0" customWidth="1"/>
  </cols>
  <sheetData>
    <row r="1" spans="1:12" ht="12.75">
      <c r="A1" s="72" t="s">
        <v>381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.75">
      <c r="A2" s="82" t="s">
        <v>379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3.5" customHeight="1">
      <c r="A3" s="72" t="s">
        <v>400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9.75" customHeight="1">
      <c r="A4" s="83" t="s">
        <v>380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6" ht="6.75" customHeight="1">
      <c r="A5" s="15"/>
      <c r="B5" s="15"/>
      <c r="C5" s="15"/>
      <c r="D5" s="15"/>
      <c r="E5" s="15"/>
      <c r="F5" s="15"/>
    </row>
    <row r="6" spans="1:12" ht="12.75">
      <c r="A6" s="78" t="s">
        <v>4</v>
      </c>
      <c r="B6" s="79" t="s">
        <v>2</v>
      </c>
      <c r="C6" s="79"/>
      <c r="D6" s="79"/>
      <c r="E6" s="79"/>
      <c r="F6" s="79"/>
      <c r="G6" s="77" t="s">
        <v>295</v>
      </c>
      <c r="H6" s="77" t="s">
        <v>296</v>
      </c>
      <c r="I6" s="77" t="s">
        <v>259</v>
      </c>
      <c r="J6" s="77" t="s">
        <v>297</v>
      </c>
      <c r="K6" s="77" t="s">
        <v>377</v>
      </c>
      <c r="L6" s="77" t="s">
        <v>378</v>
      </c>
    </row>
    <row r="7" spans="1:12" ht="12.75">
      <c r="A7" s="78"/>
      <c r="B7" s="80" t="s">
        <v>0</v>
      </c>
      <c r="C7" s="79" t="s">
        <v>3</v>
      </c>
      <c r="D7" s="79"/>
      <c r="E7" s="79"/>
      <c r="F7" s="79"/>
      <c r="G7" s="77"/>
      <c r="H7" s="77"/>
      <c r="I7" s="77"/>
      <c r="J7" s="77"/>
      <c r="K7" s="77"/>
      <c r="L7" s="77"/>
    </row>
    <row r="8" spans="1:12" ht="12.75">
      <c r="A8" s="78"/>
      <c r="B8" s="80"/>
      <c r="C8" s="24"/>
      <c r="D8" s="24"/>
      <c r="E8" s="24"/>
      <c r="F8" s="24"/>
      <c r="G8" s="77"/>
      <c r="H8" s="77"/>
      <c r="I8" s="77"/>
      <c r="J8" s="77"/>
      <c r="K8" s="77"/>
      <c r="L8" s="77"/>
    </row>
    <row r="9" spans="1:12" ht="12.75">
      <c r="A9" s="78"/>
      <c r="B9" s="81"/>
      <c r="C9" s="78" t="s">
        <v>5</v>
      </c>
      <c r="D9" s="78"/>
      <c r="E9" s="78" t="s">
        <v>294</v>
      </c>
      <c r="F9" s="80" t="s">
        <v>1</v>
      </c>
      <c r="G9" s="77"/>
      <c r="H9" s="77"/>
      <c r="I9" s="77"/>
      <c r="J9" s="77"/>
      <c r="K9" s="77"/>
      <c r="L9" s="77"/>
    </row>
    <row r="10" spans="1:12" ht="12.75">
      <c r="A10" s="78"/>
      <c r="B10" s="81"/>
      <c r="C10" s="78"/>
      <c r="D10" s="78"/>
      <c r="E10" s="78"/>
      <c r="F10" s="80"/>
      <c r="G10" s="77"/>
      <c r="H10" s="77"/>
      <c r="I10" s="77"/>
      <c r="J10" s="77"/>
      <c r="K10" s="77"/>
      <c r="L10" s="77"/>
    </row>
    <row r="11" spans="1:12" ht="105.75" customHeight="1">
      <c r="A11" s="78"/>
      <c r="B11" s="81"/>
      <c r="C11" s="78"/>
      <c r="D11" s="78"/>
      <c r="E11" s="78"/>
      <c r="F11" s="80"/>
      <c r="G11" s="77"/>
      <c r="H11" s="77"/>
      <c r="I11" s="77"/>
      <c r="J11" s="77"/>
      <c r="K11" s="77"/>
      <c r="L11" s="77"/>
    </row>
    <row r="12" spans="1:12" ht="12.75">
      <c r="A12" s="25">
        <v>1</v>
      </c>
      <c r="B12" s="25">
        <v>2</v>
      </c>
      <c r="C12" s="76">
        <v>3</v>
      </c>
      <c r="D12" s="76"/>
      <c r="E12" s="25">
        <v>4</v>
      </c>
      <c r="F12" s="25">
        <v>5</v>
      </c>
      <c r="G12" s="46"/>
      <c r="H12" s="46"/>
      <c r="I12" s="46"/>
      <c r="J12" s="46"/>
      <c r="K12" s="46"/>
      <c r="L12" s="46"/>
    </row>
    <row r="13" spans="1:12" ht="12.75" customHeight="1">
      <c r="A13" s="19" t="s">
        <v>6</v>
      </c>
      <c r="B13" s="26">
        <v>810</v>
      </c>
      <c r="C13" s="69"/>
      <c r="D13" s="69"/>
      <c r="E13" s="8"/>
      <c r="F13" s="8"/>
      <c r="G13" s="47">
        <f>G14+G18+G22+G25+G28+G38+G42+G46+G50+G54+G73+G77+G91+G94+G101+G106+G130+G139+G143+G147</f>
        <v>68618000</v>
      </c>
      <c r="H13" s="47">
        <f>H14+H18+H22+H25+H28+H38+H42+H46+H50+H54+H73+H77+H91+H94+H101+H106+H130+H139+H143+H147</f>
        <v>69018000</v>
      </c>
      <c r="I13" s="47">
        <f>I14+I18+I22+I25+I28+I38+I42+I46+I50+I54+I73+I77+I91+I94+I101+I106+I130+I139+I143+I147</f>
        <v>19778252</v>
      </c>
      <c r="J13" s="47">
        <f>J14+J18+J22+J25+J28+J38+J42+J46+J50+J54+J73+J77+J91+J94+J101+J106+J130+J139+J143+J147</f>
        <v>11358780</v>
      </c>
      <c r="K13" s="54">
        <f aca="true" t="shared" si="0" ref="K13:K76">G13+I13</f>
        <v>88396252</v>
      </c>
      <c r="L13" s="54">
        <f aca="true" t="shared" si="1" ref="L13:L76">H13+J13</f>
        <v>80376780</v>
      </c>
    </row>
    <row r="14" spans="1:12" s="44" customFormat="1" ht="24.75" customHeight="1">
      <c r="A14" s="20" t="s">
        <v>225</v>
      </c>
      <c r="B14" s="10"/>
      <c r="C14" s="7"/>
      <c r="D14" s="7" t="s">
        <v>226</v>
      </c>
      <c r="E14" s="7"/>
      <c r="F14" s="7"/>
      <c r="G14" s="48">
        <f aca="true" t="shared" si="2" ref="G14:J16">G15</f>
        <v>1170000</v>
      </c>
      <c r="H14" s="48">
        <f t="shared" si="2"/>
        <v>1170000</v>
      </c>
      <c r="I14" s="48">
        <f t="shared" si="2"/>
        <v>0</v>
      </c>
      <c r="J14" s="48">
        <f t="shared" si="2"/>
        <v>0</v>
      </c>
      <c r="K14" s="51">
        <f t="shared" si="0"/>
        <v>1170000</v>
      </c>
      <c r="L14" s="51">
        <f t="shared" si="1"/>
        <v>1170000</v>
      </c>
    </row>
    <row r="15" spans="1:12" s="29" customFormat="1" ht="24" customHeight="1">
      <c r="A15" s="21" t="s">
        <v>8</v>
      </c>
      <c r="B15" s="26"/>
      <c r="C15" s="8"/>
      <c r="D15" s="9"/>
      <c r="E15" s="9" t="s">
        <v>73</v>
      </c>
      <c r="F15" s="9"/>
      <c r="G15" s="49">
        <f t="shared" si="2"/>
        <v>1170000</v>
      </c>
      <c r="H15" s="49">
        <f t="shared" si="2"/>
        <v>1170000</v>
      </c>
      <c r="I15" s="49">
        <f t="shared" si="2"/>
        <v>0</v>
      </c>
      <c r="J15" s="49">
        <f t="shared" si="2"/>
        <v>0</v>
      </c>
      <c r="K15" s="52">
        <f t="shared" si="0"/>
        <v>1170000</v>
      </c>
      <c r="L15" s="52">
        <f t="shared" si="1"/>
        <v>1170000</v>
      </c>
    </row>
    <row r="16" spans="1:12" s="29" customFormat="1" ht="11.25" customHeight="1">
      <c r="A16" s="21" t="s">
        <v>227</v>
      </c>
      <c r="B16" s="26"/>
      <c r="C16" s="8"/>
      <c r="D16" s="9"/>
      <c r="E16" s="9" t="s">
        <v>228</v>
      </c>
      <c r="F16" s="9"/>
      <c r="G16" s="49">
        <f t="shared" si="2"/>
        <v>1170000</v>
      </c>
      <c r="H16" s="49">
        <f t="shared" si="2"/>
        <v>1170000</v>
      </c>
      <c r="I16" s="49">
        <f t="shared" si="2"/>
        <v>0</v>
      </c>
      <c r="J16" s="49">
        <f t="shared" si="2"/>
        <v>0</v>
      </c>
      <c r="K16" s="52">
        <f t="shared" si="0"/>
        <v>1170000</v>
      </c>
      <c r="L16" s="52">
        <f t="shared" si="1"/>
        <v>1170000</v>
      </c>
    </row>
    <row r="17" spans="1:12" s="56" customFormat="1" ht="13.5" customHeight="1">
      <c r="A17" s="18" t="s">
        <v>10</v>
      </c>
      <c r="B17" s="1"/>
      <c r="C17" s="2"/>
      <c r="D17" s="2"/>
      <c r="E17" s="2"/>
      <c r="F17" s="2" t="s">
        <v>88</v>
      </c>
      <c r="G17" s="50">
        <v>1170000</v>
      </c>
      <c r="H17" s="50">
        <v>1170000</v>
      </c>
      <c r="I17" s="50"/>
      <c r="J17" s="50"/>
      <c r="K17" s="46">
        <f t="shared" si="0"/>
        <v>1170000</v>
      </c>
      <c r="L17" s="46">
        <f t="shared" si="1"/>
        <v>1170000</v>
      </c>
    </row>
    <row r="18" spans="1:12" s="44" customFormat="1" ht="39" customHeight="1">
      <c r="A18" s="20" t="s">
        <v>7</v>
      </c>
      <c r="B18" s="10"/>
      <c r="C18" s="75" t="s">
        <v>97</v>
      </c>
      <c r="D18" s="75"/>
      <c r="E18" s="7"/>
      <c r="F18" s="7"/>
      <c r="G18" s="48">
        <f aca="true" t="shared" si="3" ref="G18:J20">G19</f>
        <v>16212000</v>
      </c>
      <c r="H18" s="48">
        <f t="shared" si="3"/>
        <v>16512000</v>
      </c>
      <c r="I18" s="48">
        <f t="shared" si="3"/>
        <v>488000</v>
      </c>
      <c r="J18" s="48">
        <f t="shared" si="3"/>
        <v>488000</v>
      </c>
      <c r="K18" s="51">
        <f t="shared" si="0"/>
        <v>16700000</v>
      </c>
      <c r="L18" s="51">
        <f t="shared" si="1"/>
        <v>17000000</v>
      </c>
    </row>
    <row r="19" spans="1:12" s="29" customFormat="1" ht="38.25" customHeight="1">
      <c r="A19" s="21" t="s">
        <v>8</v>
      </c>
      <c r="B19" s="11"/>
      <c r="C19" s="73"/>
      <c r="D19" s="73"/>
      <c r="E19" s="9" t="s">
        <v>73</v>
      </c>
      <c r="F19" s="9"/>
      <c r="G19" s="49">
        <f t="shared" si="3"/>
        <v>16212000</v>
      </c>
      <c r="H19" s="49">
        <f t="shared" si="3"/>
        <v>16512000</v>
      </c>
      <c r="I19" s="49">
        <f t="shared" si="3"/>
        <v>488000</v>
      </c>
      <c r="J19" s="49">
        <f t="shared" si="3"/>
        <v>488000</v>
      </c>
      <c r="K19" s="52">
        <f t="shared" si="0"/>
        <v>16700000</v>
      </c>
      <c r="L19" s="52">
        <f t="shared" si="1"/>
        <v>17000000</v>
      </c>
    </row>
    <row r="20" spans="1:12" s="29" customFormat="1" ht="12.75">
      <c r="A20" s="21" t="s">
        <v>9</v>
      </c>
      <c r="B20" s="11"/>
      <c r="C20" s="73"/>
      <c r="D20" s="73"/>
      <c r="E20" s="9" t="s">
        <v>74</v>
      </c>
      <c r="F20" s="9"/>
      <c r="G20" s="49">
        <f t="shared" si="3"/>
        <v>16212000</v>
      </c>
      <c r="H20" s="49">
        <f t="shared" si="3"/>
        <v>16512000</v>
      </c>
      <c r="I20" s="49">
        <f t="shared" si="3"/>
        <v>488000</v>
      </c>
      <c r="J20" s="49">
        <f t="shared" si="3"/>
        <v>488000</v>
      </c>
      <c r="K20" s="52">
        <f t="shared" si="0"/>
        <v>16700000</v>
      </c>
      <c r="L20" s="52">
        <f t="shared" si="1"/>
        <v>17000000</v>
      </c>
    </row>
    <row r="21" spans="1:12" s="56" customFormat="1" ht="14.25" customHeight="1">
      <c r="A21" s="18" t="s">
        <v>10</v>
      </c>
      <c r="B21" s="1"/>
      <c r="C21" s="2"/>
      <c r="D21" s="2"/>
      <c r="E21" s="2"/>
      <c r="F21" s="2" t="s">
        <v>88</v>
      </c>
      <c r="G21" s="50">
        <v>16212000</v>
      </c>
      <c r="H21" s="50">
        <v>16512000</v>
      </c>
      <c r="I21" s="50">
        <v>488000</v>
      </c>
      <c r="J21" s="50">
        <v>488000</v>
      </c>
      <c r="K21" s="46">
        <f t="shared" si="0"/>
        <v>16700000</v>
      </c>
      <c r="L21" s="46">
        <f t="shared" si="1"/>
        <v>17000000</v>
      </c>
    </row>
    <row r="22" spans="1:12" s="44" customFormat="1" ht="12.75" customHeight="1">
      <c r="A22" s="20" t="s">
        <v>368</v>
      </c>
      <c r="B22" s="10"/>
      <c r="C22" s="75" t="s">
        <v>366</v>
      </c>
      <c r="D22" s="75"/>
      <c r="E22" s="7"/>
      <c r="F22" s="7"/>
      <c r="G22" s="48">
        <f aca="true" t="shared" si="4" ref="G22:J23">G23</f>
        <v>0</v>
      </c>
      <c r="H22" s="48">
        <f t="shared" si="4"/>
        <v>0</v>
      </c>
      <c r="I22" s="48">
        <f t="shared" si="4"/>
        <v>6252</v>
      </c>
      <c r="J22" s="48">
        <f t="shared" si="4"/>
        <v>0</v>
      </c>
      <c r="K22" s="51">
        <f t="shared" si="0"/>
        <v>6252</v>
      </c>
      <c r="L22" s="51">
        <f t="shared" si="1"/>
        <v>0</v>
      </c>
    </row>
    <row r="23" spans="1:12" s="29" customFormat="1" ht="25.5" customHeight="1">
      <c r="A23" s="21" t="s">
        <v>369</v>
      </c>
      <c r="B23" s="11"/>
      <c r="C23" s="73"/>
      <c r="D23" s="73"/>
      <c r="E23" s="9" t="s">
        <v>370</v>
      </c>
      <c r="F23" s="9"/>
      <c r="G23" s="49">
        <f t="shared" si="4"/>
        <v>0</v>
      </c>
      <c r="H23" s="49">
        <f t="shared" si="4"/>
        <v>0</v>
      </c>
      <c r="I23" s="49">
        <f t="shared" si="4"/>
        <v>6252</v>
      </c>
      <c r="J23" s="49">
        <f t="shared" si="4"/>
        <v>0</v>
      </c>
      <c r="K23" s="52">
        <f t="shared" si="0"/>
        <v>6252</v>
      </c>
      <c r="L23" s="52">
        <f t="shared" si="1"/>
        <v>0</v>
      </c>
    </row>
    <row r="24" spans="1:12" ht="13.5" customHeight="1">
      <c r="A24" s="18" t="s">
        <v>10</v>
      </c>
      <c r="B24" s="1"/>
      <c r="C24" s="74"/>
      <c r="D24" s="74"/>
      <c r="E24" s="2"/>
      <c r="F24" s="2" t="s">
        <v>88</v>
      </c>
      <c r="G24" s="50"/>
      <c r="H24" s="46"/>
      <c r="I24" s="46">
        <v>6252</v>
      </c>
      <c r="J24" s="46"/>
      <c r="K24" s="46">
        <f t="shared" si="0"/>
        <v>6252</v>
      </c>
      <c r="L24" s="46">
        <f t="shared" si="1"/>
        <v>0</v>
      </c>
    </row>
    <row r="25" spans="1:12" s="44" customFormat="1" ht="12.75">
      <c r="A25" s="20" t="s">
        <v>11</v>
      </c>
      <c r="B25" s="10"/>
      <c r="C25" s="75" t="s">
        <v>170</v>
      </c>
      <c r="D25" s="75"/>
      <c r="E25" s="7"/>
      <c r="F25" s="7"/>
      <c r="G25" s="48">
        <f aca="true" t="shared" si="5" ref="G25:J26">G26</f>
        <v>1184000</v>
      </c>
      <c r="H25" s="48">
        <f t="shared" si="5"/>
        <v>1190000</v>
      </c>
      <c r="I25" s="48">
        <f t="shared" si="5"/>
        <v>0</v>
      </c>
      <c r="J25" s="48">
        <f t="shared" si="5"/>
        <v>0</v>
      </c>
      <c r="K25" s="51">
        <f t="shared" si="0"/>
        <v>1184000</v>
      </c>
      <c r="L25" s="51">
        <f t="shared" si="1"/>
        <v>1190000</v>
      </c>
    </row>
    <row r="26" spans="1:12" s="29" customFormat="1" ht="13.5" customHeight="1">
      <c r="A26" s="21" t="s">
        <v>12</v>
      </c>
      <c r="B26" s="11"/>
      <c r="C26" s="73"/>
      <c r="D26" s="73"/>
      <c r="E26" s="9" t="s">
        <v>75</v>
      </c>
      <c r="F26" s="9"/>
      <c r="G26" s="47">
        <f t="shared" si="5"/>
        <v>1184000</v>
      </c>
      <c r="H26" s="47">
        <f t="shared" si="5"/>
        <v>1190000</v>
      </c>
      <c r="I26" s="47">
        <f t="shared" si="5"/>
        <v>0</v>
      </c>
      <c r="J26" s="47">
        <f t="shared" si="5"/>
        <v>0</v>
      </c>
      <c r="K26" s="52">
        <f t="shared" si="0"/>
        <v>1184000</v>
      </c>
      <c r="L26" s="52">
        <f t="shared" si="1"/>
        <v>1190000</v>
      </c>
    </row>
    <row r="27" spans="1:12" s="56" customFormat="1" ht="12.75">
      <c r="A27" s="18" t="s">
        <v>13</v>
      </c>
      <c r="B27" s="1"/>
      <c r="C27" s="74"/>
      <c r="D27" s="74"/>
      <c r="E27" s="2"/>
      <c r="F27" s="2" t="s">
        <v>90</v>
      </c>
      <c r="G27" s="50">
        <v>1184000</v>
      </c>
      <c r="H27" s="50">
        <v>1190000</v>
      </c>
      <c r="I27" s="50"/>
      <c r="J27" s="50"/>
      <c r="K27" s="46">
        <f t="shared" si="0"/>
        <v>1184000</v>
      </c>
      <c r="L27" s="46">
        <f t="shared" si="1"/>
        <v>1190000</v>
      </c>
    </row>
    <row r="28" spans="1:12" s="44" customFormat="1" ht="14.25" customHeight="1">
      <c r="A28" s="20" t="s">
        <v>14</v>
      </c>
      <c r="B28" s="10"/>
      <c r="C28" s="75" t="s">
        <v>299</v>
      </c>
      <c r="D28" s="75"/>
      <c r="E28" s="7"/>
      <c r="F28" s="7"/>
      <c r="G28" s="48">
        <f>G29+G32+G34+G36</f>
        <v>850000</v>
      </c>
      <c r="H28" s="48">
        <f>H29+H32+H34+H36</f>
        <v>850000</v>
      </c>
      <c r="I28" s="48">
        <f>I29+I32+I34+I36</f>
        <v>950000</v>
      </c>
      <c r="J28" s="48">
        <f>J29+J32+J34+J36</f>
        <v>950000</v>
      </c>
      <c r="K28" s="51">
        <f t="shared" si="0"/>
        <v>1800000</v>
      </c>
      <c r="L28" s="51">
        <f t="shared" si="1"/>
        <v>1800000</v>
      </c>
    </row>
    <row r="29" spans="1:12" s="29" customFormat="1" ht="25.5" customHeight="1">
      <c r="A29" s="28" t="s">
        <v>159</v>
      </c>
      <c r="B29" s="11"/>
      <c r="C29" s="73"/>
      <c r="D29" s="73"/>
      <c r="E29" s="9" t="s">
        <v>157</v>
      </c>
      <c r="F29" s="9"/>
      <c r="G29" s="49">
        <f aca="true" t="shared" si="6" ref="G29:J30">G30</f>
        <v>350000</v>
      </c>
      <c r="H29" s="49">
        <f t="shared" si="6"/>
        <v>350000</v>
      </c>
      <c r="I29" s="49">
        <f t="shared" si="6"/>
        <v>0</v>
      </c>
      <c r="J29" s="49">
        <f t="shared" si="6"/>
        <v>0</v>
      </c>
      <c r="K29" s="52">
        <f t="shared" si="0"/>
        <v>350000</v>
      </c>
      <c r="L29" s="52">
        <f t="shared" si="1"/>
        <v>350000</v>
      </c>
    </row>
    <row r="30" spans="1:12" s="29" customFormat="1" ht="23.25" customHeight="1">
      <c r="A30" s="28" t="s">
        <v>160</v>
      </c>
      <c r="B30" s="11"/>
      <c r="C30" s="73"/>
      <c r="D30" s="73"/>
      <c r="E30" s="9" t="s">
        <v>158</v>
      </c>
      <c r="F30" s="9"/>
      <c r="G30" s="49">
        <f t="shared" si="6"/>
        <v>350000</v>
      </c>
      <c r="H30" s="49">
        <f t="shared" si="6"/>
        <v>350000</v>
      </c>
      <c r="I30" s="49">
        <f t="shared" si="6"/>
        <v>0</v>
      </c>
      <c r="J30" s="49">
        <f t="shared" si="6"/>
        <v>0</v>
      </c>
      <c r="K30" s="52">
        <f t="shared" si="0"/>
        <v>350000</v>
      </c>
      <c r="L30" s="52">
        <f t="shared" si="1"/>
        <v>350000</v>
      </c>
    </row>
    <row r="31" spans="1:12" s="56" customFormat="1" ht="14.25" customHeight="1">
      <c r="A31" s="27" t="s">
        <v>10</v>
      </c>
      <c r="B31" s="1"/>
      <c r="C31" s="74"/>
      <c r="D31" s="74"/>
      <c r="E31" s="2"/>
      <c r="F31" s="2" t="s">
        <v>88</v>
      </c>
      <c r="G31" s="50">
        <v>350000</v>
      </c>
      <c r="H31" s="50">
        <v>350000</v>
      </c>
      <c r="I31" s="50"/>
      <c r="J31" s="50"/>
      <c r="K31" s="46">
        <f t="shared" si="0"/>
        <v>350000</v>
      </c>
      <c r="L31" s="46">
        <f t="shared" si="1"/>
        <v>350000</v>
      </c>
    </row>
    <row r="32" spans="1:12" s="29" customFormat="1" ht="23.25" customHeight="1">
      <c r="A32" s="42" t="s">
        <v>365</v>
      </c>
      <c r="B32" s="33"/>
      <c r="C32" s="34"/>
      <c r="D32" s="34"/>
      <c r="E32" s="34" t="s">
        <v>246</v>
      </c>
      <c r="F32" s="34"/>
      <c r="G32" s="49">
        <f>G33</f>
        <v>500000</v>
      </c>
      <c r="H32" s="49">
        <f>H33</f>
        <v>500000</v>
      </c>
      <c r="I32" s="49">
        <f>I33</f>
        <v>0</v>
      </c>
      <c r="J32" s="49">
        <f>J33</f>
        <v>0</v>
      </c>
      <c r="K32" s="52">
        <f t="shared" si="0"/>
        <v>500000</v>
      </c>
      <c r="L32" s="52">
        <f t="shared" si="1"/>
        <v>500000</v>
      </c>
    </row>
    <row r="33" spans="1:12" s="56" customFormat="1" ht="12" customHeight="1">
      <c r="A33" s="38" t="s">
        <v>298</v>
      </c>
      <c r="B33" s="37"/>
      <c r="C33" s="36"/>
      <c r="D33" s="36"/>
      <c r="E33" s="36"/>
      <c r="F33" s="36" t="s">
        <v>208</v>
      </c>
      <c r="G33" s="50">
        <v>500000</v>
      </c>
      <c r="H33" s="50">
        <v>500000</v>
      </c>
      <c r="I33" s="50"/>
      <c r="J33" s="50"/>
      <c r="K33" s="46">
        <f t="shared" si="0"/>
        <v>500000</v>
      </c>
      <c r="L33" s="46">
        <f t="shared" si="1"/>
        <v>500000</v>
      </c>
    </row>
    <row r="34" spans="1:12" s="29" customFormat="1" ht="13.5" customHeight="1">
      <c r="A34" s="21" t="s">
        <v>15</v>
      </c>
      <c r="B34" s="11"/>
      <c r="C34" s="73"/>
      <c r="D34" s="73"/>
      <c r="E34" s="9" t="s">
        <v>76</v>
      </c>
      <c r="F34" s="9"/>
      <c r="G34" s="49">
        <f>G35</f>
        <v>0</v>
      </c>
      <c r="H34" s="49">
        <f>H35</f>
        <v>0</v>
      </c>
      <c r="I34" s="49">
        <f>I35</f>
        <v>950000</v>
      </c>
      <c r="J34" s="49">
        <f>J35</f>
        <v>950000</v>
      </c>
      <c r="K34" s="52">
        <f t="shared" si="0"/>
        <v>950000</v>
      </c>
      <c r="L34" s="52">
        <f t="shared" si="1"/>
        <v>950000</v>
      </c>
    </row>
    <row r="35" spans="1:12" ht="14.25" customHeight="1">
      <c r="A35" s="18" t="s">
        <v>10</v>
      </c>
      <c r="B35" s="3"/>
      <c r="C35" s="74"/>
      <c r="D35" s="74"/>
      <c r="E35" s="2"/>
      <c r="F35" s="2" t="s">
        <v>88</v>
      </c>
      <c r="G35" s="46"/>
      <c r="H35" s="46"/>
      <c r="I35" s="46">
        <v>950000</v>
      </c>
      <c r="J35" s="46">
        <v>950000</v>
      </c>
      <c r="K35" s="46">
        <f t="shared" si="0"/>
        <v>950000</v>
      </c>
      <c r="L35" s="46">
        <f t="shared" si="1"/>
        <v>950000</v>
      </c>
    </row>
    <row r="36" spans="1:12" s="29" customFormat="1" ht="24" customHeight="1">
      <c r="A36" s="32" t="s">
        <v>293</v>
      </c>
      <c r="B36" s="41"/>
      <c r="C36" s="34"/>
      <c r="D36" s="34"/>
      <c r="E36" s="34" t="s">
        <v>292</v>
      </c>
      <c r="F36" s="34"/>
      <c r="G36" s="49">
        <f>G37</f>
        <v>0</v>
      </c>
      <c r="H36" s="49">
        <f>H37</f>
        <v>0</v>
      </c>
      <c r="I36" s="49">
        <f>I37</f>
        <v>0</v>
      </c>
      <c r="J36" s="49">
        <f>J37</f>
        <v>0</v>
      </c>
      <c r="K36" s="52">
        <f t="shared" si="0"/>
        <v>0</v>
      </c>
      <c r="L36" s="52">
        <f t="shared" si="1"/>
        <v>0</v>
      </c>
    </row>
    <row r="37" spans="1:12" ht="13.5" customHeight="1">
      <c r="A37" s="35" t="s">
        <v>10</v>
      </c>
      <c r="B37" s="39"/>
      <c r="C37" s="36"/>
      <c r="D37" s="36"/>
      <c r="E37" s="36"/>
      <c r="F37" s="36" t="s">
        <v>88</v>
      </c>
      <c r="G37" s="46"/>
      <c r="H37" s="46"/>
      <c r="I37" s="46"/>
      <c r="J37" s="46"/>
      <c r="K37" s="46">
        <f t="shared" si="0"/>
        <v>0</v>
      </c>
      <c r="L37" s="46">
        <f t="shared" si="1"/>
        <v>0</v>
      </c>
    </row>
    <row r="38" spans="1:12" s="44" customFormat="1" ht="27" customHeight="1">
      <c r="A38" s="20" t="s">
        <v>254</v>
      </c>
      <c r="B38" s="6"/>
      <c r="C38" s="7"/>
      <c r="D38" s="7" t="s">
        <v>251</v>
      </c>
      <c r="E38" s="7"/>
      <c r="F38" s="7"/>
      <c r="G38" s="48">
        <f aca="true" t="shared" si="7" ref="G38:J40">G39</f>
        <v>200000</v>
      </c>
      <c r="H38" s="48">
        <f t="shared" si="7"/>
        <v>200000</v>
      </c>
      <c r="I38" s="48">
        <f t="shared" si="7"/>
        <v>0</v>
      </c>
      <c r="J38" s="48">
        <f t="shared" si="7"/>
        <v>0</v>
      </c>
      <c r="K38" s="51">
        <f t="shared" si="0"/>
        <v>200000</v>
      </c>
      <c r="L38" s="51">
        <f t="shared" si="1"/>
        <v>200000</v>
      </c>
    </row>
    <row r="39" spans="1:12" s="29" customFormat="1" ht="25.5" customHeight="1">
      <c r="A39" s="21" t="s">
        <v>252</v>
      </c>
      <c r="B39" s="4"/>
      <c r="C39" s="9"/>
      <c r="D39" s="9"/>
      <c r="E39" s="9" t="s">
        <v>253</v>
      </c>
      <c r="F39" s="9"/>
      <c r="G39" s="49">
        <f t="shared" si="7"/>
        <v>200000</v>
      </c>
      <c r="H39" s="49">
        <f t="shared" si="7"/>
        <v>200000</v>
      </c>
      <c r="I39" s="49">
        <f t="shared" si="7"/>
        <v>0</v>
      </c>
      <c r="J39" s="49">
        <f t="shared" si="7"/>
        <v>0</v>
      </c>
      <c r="K39" s="52">
        <f t="shared" si="0"/>
        <v>200000</v>
      </c>
      <c r="L39" s="52">
        <f t="shared" si="1"/>
        <v>200000</v>
      </c>
    </row>
    <row r="40" spans="1:12" s="29" customFormat="1" ht="37.5" customHeight="1">
      <c r="A40" s="21" t="s">
        <v>255</v>
      </c>
      <c r="B40" s="4"/>
      <c r="C40" s="9"/>
      <c r="D40" s="9"/>
      <c r="E40" s="9" t="s">
        <v>256</v>
      </c>
      <c r="F40" s="9"/>
      <c r="G40" s="49">
        <f t="shared" si="7"/>
        <v>200000</v>
      </c>
      <c r="H40" s="49">
        <f t="shared" si="7"/>
        <v>200000</v>
      </c>
      <c r="I40" s="49">
        <f t="shared" si="7"/>
        <v>0</v>
      </c>
      <c r="J40" s="49">
        <f t="shared" si="7"/>
        <v>0</v>
      </c>
      <c r="K40" s="52">
        <f t="shared" si="0"/>
        <v>200000</v>
      </c>
      <c r="L40" s="52">
        <f t="shared" si="1"/>
        <v>200000</v>
      </c>
    </row>
    <row r="41" spans="1:12" s="56" customFormat="1" ht="13.5" customHeight="1">
      <c r="A41" s="18" t="s">
        <v>10</v>
      </c>
      <c r="B41" s="1"/>
      <c r="C41" s="74"/>
      <c r="D41" s="74"/>
      <c r="E41" s="2"/>
      <c r="F41" s="2" t="s">
        <v>398</v>
      </c>
      <c r="G41" s="50">
        <v>200000</v>
      </c>
      <c r="H41" s="50">
        <v>200000</v>
      </c>
      <c r="I41" s="50"/>
      <c r="J41" s="50"/>
      <c r="K41" s="46">
        <f t="shared" si="0"/>
        <v>200000</v>
      </c>
      <c r="L41" s="46">
        <f t="shared" si="1"/>
        <v>200000</v>
      </c>
    </row>
    <row r="42" spans="1:12" s="44" customFormat="1" ht="12.75" customHeight="1">
      <c r="A42" s="30" t="s">
        <v>282</v>
      </c>
      <c r="B42" s="40"/>
      <c r="C42" s="31"/>
      <c r="D42" s="31" t="s">
        <v>279</v>
      </c>
      <c r="E42" s="31"/>
      <c r="F42" s="31"/>
      <c r="G42" s="48">
        <f aca="true" t="shared" si="8" ref="G42:J44">G43</f>
        <v>70000</v>
      </c>
      <c r="H42" s="48">
        <f t="shared" si="8"/>
        <v>80000</v>
      </c>
      <c r="I42" s="48">
        <f t="shared" si="8"/>
        <v>0</v>
      </c>
      <c r="J42" s="48">
        <f t="shared" si="8"/>
        <v>0</v>
      </c>
      <c r="K42" s="51">
        <f t="shared" si="0"/>
        <v>70000</v>
      </c>
      <c r="L42" s="51">
        <f t="shared" si="1"/>
        <v>80000</v>
      </c>
    </row>
    <row r="43" spans="1:12" s="29" customFormat="1" ht="12.75" customHeight="1">
      <c r="A43" s="32" t="s">
        <v>283</v>
      </c>
      <c r="B43" s="41"/>
      <c r="C43" s="34"/>
      <c r="D43" s="34"/>
      <c r="E43" s="34" t="s">
        <v>280</v>
      </c>
      <c r="F43" s="34"/>
      <c r="G43" s="49">
        <f t="shared" si="8"/>
        <v>70000</v>
      </c>
      <c r="H43" s="49">
        <f t="shared" si="8"/>
        <v>80000</v>
      </c>
      <c r="I43" s="49">
        <f t="shared" si="8"/>
        <v>0</v>
      </c>
      <c r="J43" s="49">
        <f t="shared" si="8"/>
        <v>0</v>
      </c>
      <c r="K43" s="52">
        <f t="shared" si="0"/>
        <v>70000</v>
      </c>
      <c r="L43" s="52">
        <f t="shared" si="1"/>
        <v>80000</v>
      </c>
    </row>
    <row r="44" spans="1:12" s="29" customFormat="1" ht="12" customHeight="1">
      <c r="A44" s="32" t="s">
        <v>288</v>
      </c>
      <c r="B44" s="41"/>
      <c r="C44" s="34"/>
      <c r="D44" s="34"/>
      <c r="E44" s="34" t="s">
        <v>281</v>
      </c>
      <c r="F44" s="34"/>
      <c r="G44" s="49">
        <f t="shared" si="8"/>
        <v>70000</v>
      </c>
      <c r="H44" s="49">
        <f t="shared" si="8"/>
        <v>80000</v>
      </c>
      <c r="I44" s="49">
        <f t="shared" si="8"/>
        <v>0</v>
      </c>
      <c r="J44" s="49">
        <f t="shared" si="8"/>
        <v>0</v>
      </c>
      <c r="K44" s="52">
        <f t="shared" si="0"/>
        <v>70000</v>
      </c>
      <c r="L44" s="52">
        <f t="shared" si="1"/>
        <v>80000</v>
      </c>
    </row>
    <row r="45" spans="1:12" s="56" customFormat="1" ht="12" customHeight="1">
      <c r="A45" s="35" t="s">
        <v>17</v>
      </c>
      <c r="B45" s="39"/>
      <c r="C45" s="36"/>
      <c r="D45" s="36"/>
      <c r="E45" s="36"/>
      <c r="F45" s="36" t="s">
        <v>91</v>
      </c>
      <c r="G45" s="45">
        <v>70000</v>
      </c>
      <c r="H45" s="50">
        <v>80000</v>
      </c>
      <c r="I45" s="50"/>
      <c r="J45" s="50"/>
      <c r="K45" s="46">
        <f t="shared" si="0"/>
        <v>70000</v>
      </c>
      <c r="L45" s="46">
        <f t="shared" si="1"/>
        <v>80000</v>
      </c>
    </row>
    <row r="46" spans="1:12" s="44" customFormat="1" ht="13.5" customHeight="1">
      <c r="A46" s="20" t="s">
        <v>16</v>
      </c>
      <c r="B46" s="6"/>
      <c r="C46" s="75" t="s">
        <v>98</v>
      </c>
      <c r="D46" s="75"/>
      <c r="E46" s="7"/>
      <c r="F46" s="7"/>
      <c r="G46" s="48">
        <f>G48</f>
        <v>200000</v>
      </c>
      <c r="H46" s="48">
        <f>H48</f>
        <v>300000</v>
      </c>
      <c r="I46" s="48">
        <f>I48</f>
        <v>0</v>
      </c>
      <c r="J46" s="48">
        <f>J48</f>
        <v>0</v>
      </c>
      <c r="K46" s="51">
        <f t="shared" si="0"/>
        <v>200000</v>
      </c>
      <c r="L46" s="51">
        <f t="shared" si="1"/>
        <v>300000</v>
      </c>
    </row>
    <row r="47" spans="1:12" s="44" customFormat="1" ht="13.5" customHeight="1">
      <c r="A47" s="21" t="s">
        <v>184</v>
      </c>
      <c r="B47" s="4"/>
      <c r="C47" s="9"/>
      <c r="D47" s="9"/>
      <c r="E47" s="9" t="s">
        <v>185</v>
      </c>
      <c r="F47" s="9"/>
      <c r="G47" s="48">
        <f aca="true" t="shared" si="9" ref="G47:J48">G48</f>
        <v>200000</v>
      </c>
      <c r="H47" s="48">
        <f t="shared" si="9"/>
        <v>300000</v>
      </c>
      <c r="I47" s="48">
        <f t="shared" si="9"/>
        <v>0</v>
      </c>
      <c r="J47" s="48">
        <f t="shared" si="9"/>
        <v>0</v>
      </c>
      <c r="K47" s="52">
        <f t="shared" si="0"/>
        <v>200000</v>
      </c>
      <c r="L47" s="52">
        <f t="shared" si="1"/>
        <v>300000</v>
      </c>
    </row>
    <row r="48" spans="1:12" s="29" customFormat="1" ht="12.75">
      <c r="A48" s="21" t="s">
        <v>385</v>
      </c>
      <c r="B48" s="4"/>
      <c r="C48" s="73"/>
      <c r="D48" s="73"/>
      <c r="E48" s="9" t="s">
        <v>386</v>
      </c>
      <c r="F48" s="9"/>
      <c r="G48" s="49">
        <f t="shared" si="9"/>
        <v>200000</v>
      </c>
      <c r="H48" s="49">
        <f t="shared" si="9"/>
        <v>300000</v>
      </c>
      <c r="I48" s="49">
        <f t="shared" si="9"/>
        <v>0</v>
      </c>
      <c r="J48" s="49">
        <f t="shared" si="9"/>
        <v>0</v>
      </c>
      <c r="K48" s="52">
        <f t="shared" si="0"/>
        <v>200000</v>
      </c>
      <c r="L48" s="52">
        <f t="shared" si="1"/>
        <v>300000</v>
      </c>
    </row>
    <row r="49" spans="1:12" s="56" customFormat="1" ht="12.75">
      <c r="A49" s="18" t="s">
        <v>10</v>
      </c>
      <c r="B49" s="3"/>
      <c r="C49" s="74"/>
      <c r="D49" s="74"/>
      <c r="E49" s="2"/>
      <c r="F49" s="2" t="s">
        <v>88</v>
      </c>
      <c r="G49" s="50">
        <v>200000</v>
      </c>
      <c r="H49" s="50">
        <v>300000</v>
      </c>
      <c r="I49" s="50"/>
      <c r="J49" s="50"/>
      <c r="K49" s="46">
        <f t="shared" si="0"/>
        <v>200000</v>
      </c>
      <c r="L49" s="46">
        <f t="shared" si="1"/>
        <v>300000</v>
      </c>
    </row>
    <row r="50" spans="1:12" s="44" customFormat="1" ht="12.75" customHeight="1">
      <c r="A50" s="20" t="s">
        <v>18</v>
      </c>
      <c r="B50" s="6"/>
      <c r="C50" s="75" t="s">
        <v>99</v>
      </c>
      <c r="D50" s="75"/>
      <c r="E50" s="7"/>
      <c r="F50" s="7"/>
      <c r="G50" s="48">
        <f aca="true" t="shared" si="10" ref="G50:J52">G51</f>
        <v>1200000</v>
      </c>
      <c r="H50" s="48">
        <f t="shared" si="10"/>
        <v>1200000</v>
      </c>
      <c r="I50" s="48">
        <f t="shared" si="10"/>
        <v>0</v>
      </c>
      <c r="J50" s="48">
        <f t="shared" si="10"/>
        <v>0</v>
      </c>
      <c r="K50" s="51">
        <f t="shared" si="0"/>
        <v>1200000</v>
      </c>
      <c r="L50" s="51">
        <f t="shared" si="1"/>
        <v>1200000</v>
      </c>
    </row>
    <row r="51" spans="1:12" s="29" customFormat="1" ht="12.75">
      <c r="A51" s="21" t="s">
        <v>19</v>
      </c>
      <c r="B51" s="4"/>
      <c r="C51" s="73"/>
      <c r="D51" s="73"/>
      <c r="E51" s="9" t="s">
        <v>100</v>
      </c>
      <c r="F51" s="9"/>
      <c r="G51" s="49">
        <f t="shared" si="10"/>
        <v>1200000</v>
      </c>
      <c r="H51" s="49">
        <f t="shared" si="10"/>
        <v>1200000</v>
      </c>
      <c r="I51" s="49">
        <f t="shared" si="10"/>
        <v>0</v>
      </c>
      <c r="J51" s="49">
        <f t="shared" si="10"/>
        <v>0</v>
      </c>
      <c r="K51" s="52">
        <f t="shared" si="0"/>
        <v>1200000</v>
      </c>
      <c r="L51" s="52">
        <f t="shared" si="1"/>
        <v>1200000</v>
      </c>
    </row>
    <row r="52" spans="1:12" s="29" customFormat="1" ht="13.5" customHeight="1">
      <c r="A52" s="21" t="s">
        <v>300</v>
      </c>
      <c r="B52" s="4"/>
      <c r="C52" s="9"/>
      <c r="D52" s="9"/>
      <c r="E52" s="9" t="s">
        <v>102</v>
      </c>
      <c r="F52" s="9"/>
      <c r="G52" s="49">
        <f t="shared" si="10"/>
        <v>1200000</v>
      </c>
      <c r="H52" s="49">
        <f t="shared" si="10"/>
        <v>1200000</v>
      </c>
      <c r="I52" s="49">
        <f t="shared" si="10"/>
        <v>0</v>
      </c>
      <c r="J52" s="49">
        <f t="shared" si="10"/>
        <v>0</v>
      </c>
      <c r="K52" s="52">
        <f t="shared" si="0"/>
        <v>1200000</v>
      </c>
      <c r="L52" s="52">
        <f t="shared" si="1"/>
        <v>1200000</v>
      </c>
    </row>
    <row r="53" spans="1:12" s="56" customFormat="1" ht="12.75">
      <c r="A53" s="18" t="s">
        <v>17</v>
      </c>
      <c r="B53" s="3"/>
      <c r="C53" s="74"/>
      <c r="D53" s="74"/>
      <c r="E53" s="2"/>
      <c r="F53" s="2" t="s">
        <v>91</v>
      </c>
      <c r="G53" s="50">
        <v>1200000</v>
      </c>
      <c r="H53" s="50">
        <v>1200000</v>
      </c>
      <c r="I53" s="50"/>
      <c r="J53" s="50"/>
      <c r="K53" s="46">
        <f t="shared" si="0"/>
        <v>1200000</v>
      </c>
      <c r="L53" s="46">
        <f t="shared" si="1"/>
        <v>1200000</v>
      </c>
    </row>
    <row r="54" spans="1:12" s="44" customFormat="1" ht="14.25" customHeight="1">
      <c r="A54" s="20" t="s">
        <v>20</v>
      </c>
      <c r="B54" s="6"/>
      <c r="C54" s="75" t="s">
        <v>101</v>
      </c>
      <c r="D54" s="75"/>
      <c r="E54" s="7"/>
      <c r="F54" s="7"/>
      <c r="G54" s="48">
        <f>G55+G64</f>
        <v>135000</v>
      </c>
      <c r="H54" s="48">
        <f>H55+H64</f>
        <v>0</v>
      </c>
      <c r="I54" s="48">
        <f>I55+I64</f>
        <v>80000</v>
      </c>
      <c r="J54" s="48">
        <f>J55+J64</f>
        <v>0</v>
      </c>
      <c r="K54" s="51">
        <f t="shared" si="0"/>
        <v>215000</v>
      </c>
      <c r="L54" s="51">
        <f t="shared" si="1"/>
        <v>0</v>
      </c>
    </row>
    <row r="55" spans="1:12" s="29" customFormat="1" ht="14.25" customHeight="1">
      <c r="A55" s="21" t="s">
        <v>21</v>
      </c>
      <c r="B55" s="4"/>
      <c r="C55" s="73"/>
      <c r="D55" s="73"/>
      <c r="E55" s="9" t="s">
        <v>77</v>
      </c>
      <c r="F55" s="9"/>
      <c r="G55" s="49">
        <f>G56+G58+G60+G62</f>
        <v>0</v>
      </c>
      <c r="H55" s="49">
        <f>H56+H58+H60+H62</f>
        <v>0</v>
      </c>
      <c r="I55" s="49">
        <f>I56+I58+I60+I62</f>
        <v>80000</v>
      </c>
      <c r="J55" s="49">
        <f>J56+J58+J60+J62</f>
        <v>0</v>
      </c>
      <c r="K55" s="52">
        <f t="shared" si="0"/>
        <v>80000</v>
      </c>
      <c r="L55" s="52">
        <f t="shared" si="1"/>
        <v>0</v>
      </c>
    </row>
    <row r="56" spans="1:12" s="29" customFormat="1" ht="50.25" customHeight="1">
      <c r="A56" s="21" t="s">
        <v>233</v>
      </c>
      <c r="B56" s="4"/>
      <c r="C56" s="73"/>
      <c r="D56" s="73"/>
      <c r="E56" s="9" t="s">
        <v>194</v>
      </c>
      <c r="F56" s="9"/>
      <c r="G56" s="49">
        <f>G57</f>
        <v>0</v>
      </c>
      <c r="H56" s="49">
        <f>H57</f>
        <v>0</v>
      </c>
      <c r="I56" s="49">
        <f>I57</f>
        <v>0</v>
      </c>
      <c r="J56" s="49">
        <f>J57</f>
        <v>0</v>
      </c>
      <c r="K56" s="52">
        <f t="shared" si="0"/>
        <v>0</v>
      </c>
      <c r="L56" s="52">
        <f t="shared" si="1"/>
        <v>0</v>
      </c>
    </row>
    <row r="57" spans="1:12" ht="15" customHeight="1">
      <c r="A57" s="18" t="s">
        <v>10</v>
      </c>
      <c r="B57" s="1"/>
      <c r="C57" s="74"/>
      <c r="D57" s="74"/>
      <c r="E57" s="2"/>
      <c r="F57" s="2" t="s">
        <v>88</v>
      </c>
      <c r="G57" s="46"/>
      <c r="H57" s="46"/>
      <c r="I57" s="46"/>
      <c r="J57" s="46"/>
      <c r="K57" s="46">
        <f t="shared" si="0"/>
        <v>0</v>
      </c>
      <c r="L57" s="46">
        <f t="shared" si="1"/>
        <v>0</v>
      </c>
    </row>
    <row r="58" spans="1:12" s="29" customFormat="1" ht="52.5" customHeight="1">
      <c r="A58" s="21" t="s">
        <v>234</v>
      </c>
      <c r="B58" s="4"/>
      <c r="C58" s="9"/>
      <c r="D58" s="9"/>
      <c r="E58" s="9" t="s">
        <v>194</v>
      </c>
      <c r="F58" s="9"/>
      <c r="G58" s="49">
        <f>G59</f>
        <v>0</v>
      </c>
      <c r="H58" s="49">
        <f>H59</f>
        <v>0</v>
      </c>
      <c r="I58" s="49">
        <f>I59</f>
        <v>0</v>
      </c>
      <c r="J58" s="49">
        <f>J59</f>
        <v>0</v>
      </c>
      <c r="K58" s="52">
        <f t="shared" si="0"/>
        <v>0</v>
      </c>
      <c r="L58" s="52">
        <f t="shared" si="1"/>
        <v>0</v>
      </c>
    </row>
    <row r="59" spans="1:12" ht="14.25" customHeight="1">
      <c r="A59" s="18" t="s">
        <v>10</v>
      </c>
      <c r="B59" s="1"/>
      <c r="C59" s="74"/>
      <c r="D59" s="74"/>
      <c r="E59" s="2"/>
      <c r="F59" s="2" t="s">
        <v>88</v>
      </c>
      <c r="G59" s="46"/>
      <c r="H59" s="46"/>
      <c r="I59" s="46"/>
      <c r="J59" s="46"/>
      <c r="K59" s="46">
        <f t="shared" si="0"/>
        <v>0</v>
      </c>
      <c r="L59" s="46">
        <f t="shared" si="1"/>
        <v>0</v>
      </c>
    </row>
    <row r="60" spans="1:12" s="29" customFormat="1" ht="24" customHeight="1">
      <c r="A60" s="21" t="s">
        <v>224</v>
      </c>
      <c r="B60" s="4"/>
      <c r="C60" s="9"/>
      <c r="D60" s="9"/>
      <c r="E60" s="9" t="s">
        <v>191</v>
      </c>
      <c r="F60" s="9"/>
      <c r="G60" s="47">
        <f>G61</f>
        <v>0</v>
      </c>
      <c r="H60" s="47">
        <f>H61</f>
        <v>0</v>
      </c>
      <c r="I60" s="47">
        <f>I61</f>
        <v>0</v>
      </c>
      <c r="J60" s="47">
        <f>J61</f>
        <v>0</v>
      </c>
      <c r="K60" s="52">
        <f t="shared" si="0"/>
        <v>0</v>
      </c>
      <c r="L60" s="52">
        <f t="shared" si="1"/>
        <v>0</v>
      </c>
    </row>
    <row r="61" spans="1:12" ht="12.75" customHeight="1">
      <c r="A61" s="18" t="s">
        <v>10</v>
      </c>
      <c r="B61" s="3"/>
      <c r="C61" s="2"/>
      <c r="D61" s="2"/>
      <c r="E61" s="2"/>
      <c r="F61" s="2" t="s">
        <v>88</v>
      </c>
      <c r="G61" s="46"/>
      <c r="H61" s="46"/>
      <c r="I61" s="46"/>
      <c r="J61" s="46"/>
      <c r="K61" s="46">
        <f t="shared" si="0"/>
        <v>0</v>
      </c>
      <c r="L61" s="46">
        <f t="shared" si="1"/>
        <v>0</v>
      </c>
    </row>
    <row r="62" spans="1:12" s="29" customFormat="1" ht="24.75" customHeight="1">
      <c r="A62" s="21" t="s">
        <v>352</v>
      </c>
      <c r="B62" s="4"/>
      <c r="C62" s="9"/>
      <c r="D62" s="9"/>
      <c r="E62" s="9" t="s">
        <v>375</v>
      </c>
      <c r="F62" s="9"/>
      <c r="G62" s="49">
        <f>G63</f>
        <v>0</v>
      </c>
      <c r="H62" s="49">
        <f>H63</f>
        <v>0</v>
      </c>
      <c r="I62" s="49">
        <f>I63</f>
        <v>80000</v>
      </c>
      <c r="J62" s="49">
        <f>J63</f>
        <v>0</v>
      </c>
      <c r="K62" s="52">
        <f t="shared" si="0"/>
        <v>80000</v>
      </c>
      <c r="L62" s="52">
        <f t="shared" si="1"/>
        <v>0</v>
      </c>
    </row>
    <row r="63" spans="1:12" ht="14.25" customHeight="1">
      <c r="A63" s="18" t="s">
        <v>10</v>
      </c>
      <c r="B63" s="3"/>
      <c r="C63" s="2"/>
      <c r="D63" s="2"/>
      <c r="E63" s="2"/>
      <c r="F63" s="2" t="s">
        <v>88</v>
      </c>
      <c r="G63" s="46"/>
      <c r="H63" s="46"/>
      <c r="I63" s="46">
        <v>80000</v>
      </c>
      <c r="J63" s="46"/>
      <c r="K63" s="46">
        <f t="shared" si="0"/>
        <v>80000</v>
      </c>
      <c r="L63" s="46">
        <f t="shared" si="1"/>
        <v>0</v>
      </c>
    </row>
    <row r="64" spans="1:12" s="29" customFormat="1" ht="12.75" customHeight="1">
      <c r="A64" s="21" t="s">
        <v>184</v>
      </c>
      <c r="B64" s="4"/>
      <c r="C64" s="9"/>
      <c r="D64" s="9"/>
      <c r="E64" s="9" t="s">
        <v>185</v>
      </c>
      <c r="F64" s="9"/>
      <c r="G64" s="49">
        <f>G65+G67+G69+G71</f>
        <v>135000</v>
      </c>
      <c r="H64" s="49">
        <f>H65+H67+H69+H71</f>
        <v>0</v>
      </c>
      <c r="I64" s="49">
        <f>I65+I67+I69+I71</f>
        <v>0</v>
      </c>
      <c r="J64" s="49">
        <f>J65+J67+J69+J71</f>
        <v>0</v>
      </c>
      <c r="K64" s="52">
        <f t="shared" si="0"/>
        <v>135000</v>
      </c>
      <c r="L64" s="52">
        <f t="shared" si="1"/>
        <v>0</v>
      </c>
    </row>
    <row r="65" spans="1:12" s="29" customFormat="1" ht="50.25" customHeight="1">
      <c r="A65" s="21" t="s">
        <v>249</v>
      </c>
      <c r="B65" s="4"/>
      <c r="C65" s="73"/>
      <c r="D65" s="73"/>
      <c r="E65" s="9" t="s">
        <v>262</v>
      </c>
      <c r="F65" s="9"/>
      <c r="G65" s="49">
        <f>G66</f>
        <v>13000</v>
      </c>
      <c r="H65" s="49">
        <f>H66</f>
        <v>0</v>
      </c>
      <c r="I65" s="49">
        <f>I66</f>
        <v>0</v>
      </c>
      <c r="J65" s="49">
        <f>J66</f>
        <v>0</v>
      </c>
      <c r="K65" s="52">
        <f t="shared" si="0"/>
        <v>13000</v>
      </c>
      <c r="L65" s="52">
        <f t="shared" si="1"/>
        <v>0</v>
      </c>
    </row>
    <row r="66" spans="1:12" s="56" customFormat="1" ht="15" customHeight="1">
      <c r="A66" s="18" t="s">
        <v>10</v>
      </c>
      <c r="B66" s="1"/>
      <c r="C66" s="74"/>
      <c r="D66" s="74"/>
      <c r="E66" s="2"/>
      <c r="F66" s="2" t="s">
        <v>88</v>
      </c>
      <c r="G66" s="50">
        <v>13000</v>
      </c>
      <c r="H66" s="50"/>
      <c r="I66" s="50"/>
      <c r="J66" s="50"/>
      <c r="K66" s="46">
        <f t="shared" si="0"/>
        <v>13000</v>
      </c>
      <c r="L66" s="46">
        <f t="shared" si="1"/>
        <v>0</v>
      </c>
    </row>
    <row r="67" spans="1:12" s="29" customFormat="1" ht="51.75" customHeight="1">
      <c r="A67" s="21" t="s">
        <v>234</v>
      </c>
      <c r="B67" s="4"/>
      <c r="C67" s="9"/>
      <c r="D67" s="9"/>
      <c r="E67" s="9" t="s">
        <v>261</v>
      </c>
      <c r="F67" s="9"/>
      <c r="G67" s="49">
        <f>G68</f>
        <v>17000</v>
      </c>
      <c r="H67" s="49">
        <f>H68</f>
        <v>0</v>
      </c>
      <c r="I67" s="49">
        <f>I68</f>
        <v>0</v>
      </c>
      <c r="J67" s="49">
        <f>J68</f>
        <v>0</v>
      </c>
      <c r="K67" s="52">
        <f t="shared" si="0"/>
        <v>17000</v>
      </c>
      <c r="L67" s="52">
        <f t="shared" si="1"/>
        <v>0</v>
      </c>
    </row>
    <row r="68" spans="1:12" s="56" customFormat="1" ht="15" customHeight="1">
      <c r="A68" s="18" t="s">
        <v>10</v>
      </c>
      <c r="B68" s="1"/>
      <c r="C68" s="74"/>
      <c r="D68" s="74"/>
      <c r="E68" s="2"/>
      <c r="F68" s="2" t="s">
        <v>88</v>
      </c>
      <c r="G68" s="50">
        <v>17000</v>
      </c>
      <c r="H68" s="50"/>
      <c r="I68" s="50"/>
      <c r="J68" s="50"/>
      <c r="K68" s="46">
        <f t="shared" si="0"/>
        <v>17000</v>
      </c>
      <c r="L68" s="46">
        <f t="shared" si="1"/>
        <v>0</v>
      </c>
    </row>
    <row r="69" spans="1:12" s="29" customFormat="1" ht="27" customHeight="1">
      <c r="A69" s="21" t="s">
        <v>205</v>
      </c>
      <c r="B69" s="4"/>
      <c r="C69" s="9"/>
      <c r="D69" s="9"/>
      <c r="E69" s="9" t="s">
        <v>200</v>
      </c>
      <c r="F69" s="9"/>
      <c r="G69" s="49">
        <f>G70</f>
        <v>50000</v>
      </c>
      <c r="H69" s="49">
        <f>H70</f>
        <v>0</v>
      </c>
      <c r="I69" s="49">
        <f>I70</f>
        <v>0</v>
      </c>
      <c r="J69" s="49">
        <f>J70</f>
        <v>0</v>
      </c>
      <c r="K69" s="52">
        <f t="shared" si="0"/>
        <v>50000</v>
      </c>
      <c r="L69" s="52">
        <f t="shared" si="1"/>
        <v>0</v>
      </c>
    </row>
    <row r="70" spans="1:12" s="56" customFormat="1" ht="15.75" customHeight="1">
      <c r="A70" s="18" t="s">
        <v>10</v>
      </c>
      <c r="B70" s="1"/>
      <c r="C70" s="74"/>
      <c r="D70" s="74"/>
      <c r="E70" s="2"/>
      <c r="F70" s="2" t="s">
        <v>88</v>
      </c>
      <c r="G70" s="50">
        <v>50000</v>
      </c>
      <c r="H70" s="50"/>
      <c r="I70" s="50"/>
      <c r="J70" s="50"/>
      <c r="K70" s="46">
        <f t="shared" si="0"/>
        <v>50000</v>
      </c>
      <c r="L70" s="46">
        <f t="shared" si="1"/>
        <v>0</v>
      </c>
    </row>
    <row r="71" spans="1:12" s="29" customFormat="1" ht="26.25" customHeight="1">
      <c r="A71" s="21" t="s">
        <v>301</v>
      </c>
      <c r="B71" s="11"/>
      <c r="C71" s="9"/>
      <c r="D71" s="9"/>
      <c r="E71" s="9" t="s">
        <v>302</v>
      </c>
      <c r="F71" s="9"/>
      <c r="G71" s="49">
        <f>G72</f>
        <v>55000</v>
      </c>
      <c r="H71" s="49">
        <f>H72</f>
        <v>0</v>
      </c>
      <c r="I71" s="49">
        <f>I72</f>
        <v>0</v>
      </c>
      <c r="J71" s="49">
        <f>J72</f>
        <v>0</v>
      </c>
      <c r="K71" s="52">
        <f t="shared" si="0"/>
        <v>55000</v>
      </c>
      <c r="L71" s="52">
        <f t="shared" si="1"/>
        <v>0</v>
      </c>
    </row>
    <row r="72" spans="1:12" s="56" customFormat="1" ht="13.5" customHeight="1">
      <c r="A72" s="18" t="s">
        <v>10</v>
      </c>
      <c r="B72" s="1"/>
      <c r="C72" s="74"/>
      <c r="D72" s="74"/>
      <c r="E72" s="2"/>
      <c r="F72" s="2" t="s">
        <v>88</v>
      </c>
      <c r="G72" s="50">
        <v>55000</v>
      </c>
      <c r="H72" s="50"/>
      <c r="I72" s="50"/>
      <c r="J72" s="50"/>
      <c r="K72" s="46">
        <f t="shared" si="0"/>
        <v>55000</v>
      </c>
      <c r="L72" s="46">
        <f t="shared" si="1"/>
        <v>0</v>
      </c>
    </row>
    <row r="73" spans="1:12" s="44" customFormat="1" ht="12.75">
      <c r="A73" s="20" t="s">
        <v>173</v>
      </c>
      <c r="B73" s="6"/>
      <c r="C73" s="7" t="s">
        <v>166</v>
      </c>
      <c r="D73" s="7" t="s">
        <v>166</v>
      </c>
      <c r="E73" s="7"/>
      <c r="F73" s="7"/>
      <c r="G73" s="48">
        <f aca="true" t="shared" si="11" ref="G73:J75">G74</f>
        <v>100000</v>
      </c>
      <c r="H73" s="48">
        <f t="shared" si="11"/>
        <v>100000</v>
      </c>
      <c r="I73" s="48">
        <f t="shared" si="11"/>
        <v>0</v>
      </c>
      <c r="J73" s="48">
        <f t="shared" si="11"/>
        <v>0</v>
      </c>
      <c r="K73" s="51">
        <f t="shared" si="0"/>
        <v>100000</v>
      </c>
      <c r="L73" s="51">
        <f t="shared" si="1"/>
        <v>100000</v>
      </c>
    </row>
    <row r="74" spans="1:12" s="29" customFormat="1" ht="13.5" customHeight="1">
      <c r="A74" s="21" t="s">
        <v>212</v>
      </c>
      <c r="B74" s="4"/>
      <c r="C74" s="9"/>
      <c r="D74" s="9"/>
      <c r="E74" s="9" t="s">
        <v>213</v>
      </c>
      <c r="F74" s="9"/>
      <c r="G74" s="49">
        <f t="shared" si="11"/>
        <v>100000</v>
      </c>
      <c r="H74" s="49">
        <f t="shared" si="11"/>
        <v>100000</v>
      </c>
      <c r="I74" s="49">
        <f t="shared" si="11"/>
        <v>0</v>
      </c>
      <c r="J74" s="49">
        <f t="shared" si="11"/>
        <v>0</v>
      </c>
      <c r="K74" s="52">
        <f t="shared" si="0"/>
        <v>100000</v>
      </c>
      <c r="L74" s="52">
        <f t="shared" si="1"/>
        <v>100000</v>
      </c>
    </row>
    <row r="75" spans="1:12" s="29" customFormat="1" ht="24.75" customHeight="1">
      <c r="A75" s="21" t="s">
        <v>215</v>
      </c>
      <c r="B75" s="4"/>
      <c r="C75" s="9"/>
      <c r="D75" s="9"/>
      <c r="E75" s="9" t="s">
        <v>214</v>
      </c>
      <c r="F75" s="9"/>
      <c r="G75" s="49">
        <f t="shared" si="11"/>
        <v>100000</v>
      </c>
      <c r="H75" s="49">
        <f t="shared" si="11"/>
        <v>100000</v>
      </c>
      <c r="I75" s="49">
        <f t="shared" si="11"/>
        <v>0</v>
      </c>
      <c r="J75" s="49">
        <f t="shared" si="11"/>
        <v>0</v>
      </c>
      <c r="K75" s="52">
        <f t="shared" si="0"/>
        <v>100000</v>
      </c>
      <c r="L75" s="52">
        <f t="shared" si="1"/>
        <v>100000</v>
      </c>
    </row>
    <row r="76" spans="1:12" s="56" customFormat="1" ht="14.25" customHeight="1">
      <c r="A76" s="18" t="s">
        <v>211</v>
      </c>
      <c r="B76" s="3"/>
      <c r="C76" s="2"/>
      <c r="D76" s="2"/>
      <c r="E76" s="2"/>
      <c r="F76" s="2" t="s">
        <v>88</v>
      </c>
      <c r="G76" s="50">
        <v>100000</v>
      </c>
      <c r="H76" s="50">
        <v>100000</v>
      </c>
      <c r="I76" s="50"/>
      <c r="J76" s="50"/>
      <c r="K76" s="46">
        <f t="shared" si="0"/>
        <v>100000</v>
      </c>
      <c r="L76" s="46">
        <f t="shared" si="1"/>
        <v>100000</v>
      </c>
    </row>
    <row r="77" spans="1:12" s="44" customFormat="1" ht="12.75">
      <c r="A77" s="20" t="s">
        <v>51</v>
      </c>
      <c r="B77" s="6"/>
      <c r="C77" s="7" t="s">
        <v>103</v>
      </c>
      <c r="D77" s="7" t="s">
        <v>103</v>
      </c>
      <c r="E77" s="7"/>
      <c r="F77" s="7"/>
      <c r="G77" s="48">
        <f>G78+G83+G88</f>
        <v>22004000</v>
      </c>
      <c r="H77" s="48">
        <f>H78+H83+H88</f>
        <v>21848000</v>
      </c>
      <c r="I77" s="48">
        <f>I78+I83+I88</f>
        <v>8500000</v>
      </c>
      <c r="J77" s="48">
        <f>J78+J83+J88</f>
        <v>0</v>
      </c>
      <c r="K77" s="51">
        <f aca="true" t="shared" si="12" ref="K77:K138">G77+I77</f>
        <v>30504000</v>
      </c>
      <c r="L77" s="51">
        <f aca="true" t="shared" si="13" ref="L77:L138">H77+J77</f>
        <v>21848000</v>
      </c>
    </row>
    <row r="78" spans="1:12" s="29" customFormat="1" ht="13.5" customHeight="1">
      <c r="A78" s="21" t="s">
        <v>52</v>
      </c>
      <c r="B78" s="4"/>
      <c r="C78" s="73"/>
      <c r="D78" s="73"/>
      <c r="E78" s="9" t="s">
        <v>141</v>
      </c>
      <c r="F78" s="9"/>
      <c r="G78" s="49">
        <f>G79+G81</f>
        <v>15793000</v>
      </c>
      <c r="H78" s="49">
        <f>H79+H81</f>
        <v>14848000</v>
      </c>
      <c r="I78" s="49">
        <f>I79+I81</f>
        <v>8500000</v>
      </c>
      <c r="J78" s="49">
        <f>J79+J81</f>
        <v>0</v>
      </c>
      <c r="K78" s="52">
        <f t="shared" si="12"/>
        <v>24293000</v>
      </c>
      <c r="L78" s="52">
        <f t="shared" si="13"/>
        <v>14848000</v>
      </c>
    </row>
    <row r="79" spans="1:12" s="29" customFormat="1" ht="37.5" customHeight="1">
      <c r="A79" s="21" t="s">
        <v>242</v>
      </c>
      <c r="B79" s="4"/>
      <c r="C79" s="9"/>
      <c r="D79" s="9"/>
      <c r="E79" s="9" t="s">
        <v>243</v>
      </c>
      <c r="F79" s="9"/>
      <c r="G79" s="49">
        <f>G80</f>
        <v>5120000</v>
      </c>
      <c r="H79" s="49">
        <f>H80</f>
        <v>5120000</v>
      </c>
      <c r="I79" s="49">
        <f>I80</f>
        <v>0</v>
      </c>
      <c r="J79" s="49">
        <f>J80</f>
        <v>0</v>
      </c>
      <c r="K79" s="52">
        <f t="shared" si="12"/>
        <v>5120000</v>
      </c>
      <c r="L79" s="52">
        <f t="shared" si="13"/>
        <v>5120000</v>
      </c>
    </row>
    <row r="80" spans="1:12" ht="14.25" customHeight="1">
      <c r="A80" s="18" t="s">
        <v>244</v>
      </c>
      <c r="B80" s="3"/>
      <c r="C80" s="2"/>
      <c r="D80" s="2"/>
      <c r="E80" s="2"/>
      <c r="F80" s="2" t="s">
        <v>91</v>
      </c>
      <c r="G80" s="50">
        <v>5120000</v>
      </c>
      <c r="H80" s="46">
        <v>5120000</v>
      </c>
      <c r="I80" s="46"/>
      <c r="J80" s="46"/>
      <c r="K80" s="46">
        <f t="shared" si="12"/>
        <v>5120000</v>
      </c>
      <c r="L80" s="46">
        <f t="shared" si="13"/>
        <v>5120000</v>
      </c>
    </row>
    <row r="81" spans="1:12" s="29" customFormat="1" ht="13.5" customHeight="1">
      <c r="A81" s="21" t="s">
        <v>53</v>
      </c>
      <c r="B81" s="4"/>
      <c r="C81" s="73"/>
      <c r="D81" s="73"/>
      <c r="E81" s="9" t="s">
        <v>142</v>
      </c>
      <c r="F81" s="9"/>
      <c r="G81" s="49">
        <f>G82</f>
        <v>10673000</v>
      </c>
      <c r="H81" s="49">
        <f>H82</f>
        <v>9728000</v>
      </c>
      <c r="I81" s="49">
        <f>I82</f>
        <v>8500000</v>
      </c>
      <c r="J81" s="49">
        <f>J82</f>
        <v>0</v>
      </c>
      <c r="K81" s="52">
        <f t="shared" si="12"/>
        <v>19173000</v>
      </c>
      <c r="L81" s="52">
        <f t="shared" si="13"/>
        <v>9728000</v>
      </c>
    </row>
    <row r="82" spans="1:12" s="56" customFormat="1" ht="13.5" customHeight="1">
      <c r="A82" s="18" t="s">
        <v>10</v>
      </c>
      <c r="B82" s="3"/>
      <c r="C82" s="74"/>
      <c r="D82" s="74"/>
      <c r="E82" s="2"/>
      <c r="F82" s="2" t="s">
        <v>88</v>
      </c>
      <c r="G82" s="50">
        <v>10673000</v>
      </c>
      <c r="H82" s="50">
        <v>9728000</v>
      </c>
      <c r="I82" s="50">
        <v>8500000</v>
      </c>
      <c r="J82" s="50"/>
      <c r="K82" s="46">
        <f t="shared" si="12"/>
        <v>19173000</v>
      </c>
      <c r="L82" s="46">
        <f t="shared" si="13"/>
        <v>9728000</v>
      </c>
    </row>
    <row r="83" spans="1:12" s="29" customFormat="1" ht="15" customHeight="1">
      <c r="A83" s="21" t="s">
        <v>21</v>
      </c>
      <c r="B83" s="4"/>
      <c r="C83" s="9"/>
      <c r="D83" s="9"/>
      <c r="E83" s="9" t="s">
        <v>77</v>
      </c>
      <c r="F83" s="9"/>
      <c r="G83" s="49">
        <f>G84+G86</f>
        <v>5500000</v>
      </c>
      <c r="H83" s="49">
        <f>H84+H86</f>
        <v>7000000</v>
      </c>
      <c r="I83" s="49">
        <f>I84+I86</f>
        <v>0</v>
      </c>
      <c r="J83" s="49">
        <f>J84+J86</f>
        <v>0</v>
      </c>
      <c r="K83" s="52">
        <f t="shared" si="12"/>
        <v>5500000</v>
      </c>
      <c r="L83" s="52">
        <f t="shared" si="13"/>
        <v>7000000</v>
      </c>
    </row>
    <row r="84" spans="1:12" s="29" customFormat="1" ht="36" customHeight="1">
      <c r="A84" s="21" t="s">
        <v>235</v>
      </c>
      <c r="B84" s="4"/>
      <c r="C84" s="9" t="s">
        <v>103</v>
      </c>
      <c r="D84" s="9"/>
      <c r="E84" s="9" t="s">
        <v>85</v>
      </c>
      <c r="F84" s="9"/>
      <c r="G84" s="49">
        <f>G85</f>
        <v>4000000</v>
      </c>
      <c r="H84" s="49">
        <f>H85</f>
        <v>5000000</v>
      </c>
      <c r="I84" s="49">
        <f>I85</f>
        <v>0</v>
      </c>
      <c r="J84" s="49">
        <f>J85</f>
        <v>0</v>
      </c>
      <c r="K84" s="52">
        <f t="shared" si="12"/>
        <v>4000000</v>
      </c>
      <c r="L84" s="52">
        <f t="shared" si="13"/>
        <v>5000000</v>
      </c>
    </row>
    <row r="85" spans="1:12" s="56" customFormat="1" ht="13.5" customHeight="1">
      <c r="A85" s="18" t="s">
        <v>291</v>
      </c>
      <c r="B85" s="3"/>
      <c r="C85" s="2"/>
      <c r="D85" s="2"/>
      <c r="E85" s="2"/>
      <c r="F85" s="2" t="s">
        <v>89</v>
      </c>
      <c r="G85" s="50">
        <v>4000000</v>
      </c>
      <c r="H85" s="50">
        <v>5000000</v>
      </c>
      <c r="I85" s="50"/>
      <c r="J85" s="50"/>
      <c r="K85" s="46">
        <f t="shared" si="12"/>
        <v>4000000</v>
      </c>
      <c r="L85" s="46">
        <f t="shared" si="13"/>
        <v>5000000</v>
      </c>
    </row>
    <row r="86" spans="1:12" s="29" customFormat="1" ht="14.25" customHeight="1">
      <c r="A86" s="21" t="s">
        <v>236</v>
      </c>
      <c r="B86" s="4"/>
      <c r="C86" s="9"/>
      <c r="D86" s="9"/>
      <c r="E86" s="9" t="s">
        <v>265</v>
      </c>
      <c r="F86" s="9"/>
      <c r="G86" s="49">
        <f>G87</f>
        <v>1500000</v>
      </c>
      <c r="H86" s="49">
        <f>H87</f>
        <v>2000000</v>
      </c>
      <c r="I86" s="49">
        <f>I87</f>
        <v>0</v>
      </c>
      <c r="J86" s="49">
        <f>J87</f>
        <v>0</v>
      </c>
      <c r="K86" s="52">
        <f t="shared" si="12"/>
        <v>1500000</v>
      </c>
      <c r="L86" s="52">
        <f t="shared" si="13"/>
        <v>2000000</v>
      </c>
    </row>
    <row r="87" spans="1:12" s="56" customFormat="1" ht="13.5" customHeight="1">
      <c r="A87" s="18" t="s">
        <v>291</v>
      </c>
      <c r="B87" s="3"/>
      <c r="C87" s="2"/>
      <c r="D87" s="2"/>
      <c r="E87" s="2"/>
      <c r="F87" s="2" t="s">
        <v>89</v>
      </c>
      <c r="G87" s="50">
        <v>1500000</v>
      </c>
      <c r="H87" s="50">
        <v>2000000</v>
      </c>
      <c r="I87" s="50"/>
      <c r="J87" s="50"/>
      <c r="K87" s="46">
        <f t="shared" si="12"/>
        <v>1500000</v>
      </c>
      <c r="L87" s="46">
        <f t="shared" si="13"/>
        <v>2000000</v>
      </c>
    </row>
    <row r="88" spans="1:12" s="29" customFormat="1" ht="14.25" customHeight="1">
      <c r="A88" s="21" t="s">
        <v>184</v>
      </c>
      <c r="B88" s="4"/>
      <c r="C88" s="9"/>
      <c r="D88" s="9"/>
      <c r="E88" s="9" t="s">
        <v>185</v>
      </c>
      <c r="F88" s="9"/>
      <c r="G88" s="49">
        <f aca="true" t="shared" si="14" ref="G88:J89">G89</f>
        <v>711000</v>
      </c>
      <c r="H88" s="49">
        <f t="shared" si="14"/>
        <v>0</v>
      </c>
      <c r="I88" s="49">
        <f t="shared" si="14"/>
        <v>0</v>
      </c>
      <c r="J88" s="49">
        <f t="shared" si="14"/>
        <v>0</v>
      </c>
      <c r="K88" s="52">
        <f t="shared" si="12"/>
        <v>711000</v>
      </c>
      <c r="L88" s="52">
        <f t="shared" si="13"/>
        <v>0</v>
      </c>
    </row>
    <row r="89" spans="1:12" s="29" customFormat="1" ht="14.25" customHeight="1">
      <c r="A89" s="21" t="s">
        <v>303</v>
      </c>
      <c r="B89" s="4"/>
      <c r="C89" s="9"/>
      <c r="D89" s="9"/>
      <c r="E89" s="9" t="s">
        <v>304</v>
      </c>
      <c r="F89" s="9"/>
      <c r="G89" s="49">
        <f t="shared" si="14"/>
        <v>711000</v>
      </c>
      <c r="H89" s="49">
        <f t="shared" si="14"/>
        <v>0</v>
      </c>
      <c r="I89" s="49">
        <f t="shared" si="14"/>
        <v>0</v>
      </c>
      <c r="J89" s="49">
        <f t="shared" si="14"/>
        <v>0</v>
      </c>
      <c r="K89" s="52">
        <f t="shared" si="12"/>
        <v>711000</v>
      </c>
      <c r="L89" s="52">
        <f t="shared" si="13"/>
        <v>0</v>
      </c>
    </row>
    <row r="90" spans="1:12" s="56" customFormat="1" ht="15" customHeight="1">
      <c r="A90" s="35" t="s">
        <v>284</v>
      </c>
      <c r="B90" s="39"/>
      <c r="C90" s="36"/>
      <c r="D90" s="36"/>
      <c r="E90" s="36"/>
      <c r="F90" s="36" t="s">
        <v>285</v>
      </c>
      <c r="G90" s="50">
        <v>711000</v>
      </c>
      <c r="H90" s="50"/>
      <c r="I90" s="50"/>
      <c r="J90" s="50"/>
      <c r="K90" s="46">
        <f t="shared" si="12"/>
        <v>711000</v>
      </c>
      <c r="L90" s="46">
        <f t="shared" si="13"/>
        <v>0</v>
      </c>
    </row>
    <row r="91" spans="1:12" s="44" customFormat="1" ht="13.5" customHeight="1">
      <c r="A91" s="20" t="s">
        <v>174</v>
      </c>
      <c r="B91" s="6"/>
      <c r="C91" s="7"/>
      <c r="D91" s="7" t="s">
        <v>175</v>
      </c>
      <c r="E91" s="7"/>
      <c r="F91" s="7"/>
      <c r="G91" s="48">
        <f aca="true" t="shared" si="15" ref="G91:J92">G92</f>
        <v>620000</v>
      </c>
      <c r="H91" s="48">
        <f t="shared" si="15"/>
        <v>650000</v>
      </c>
      <c r="I91" s="48">
        <f t="shared" si="15"/>
        <v>5590000</v>
      </c>
      <c r="J91" s="48">
        <f t="shared" si="15"/>
        <v>5590000</v>
      </c>
      <c r="K91" s="51">
        <f t="shared" si="12"/>
        <v>6210000</v>
      </c>
      <c r="L91" s="51">
        <f t="shared" si="13"/>
        <v>6240000</v>
      </c>
    </row>
    <row r="92" spans="1:12" s="29" customFormat="1" ht="39" customHeight="1">
      <c r="A92" s="21" t="s">
        <v>190</v>
      </c>
      <c r="B92" s="4"/>
      <c r="C92" s="9"/>
      <c r="D92" s="9"/>
      <c r="E92" s="9" t="s">
        <v>176</v>
      </c>
      <c r="F92" s="9"/>
      <c r="G92" s="49">
        <f t="shared" si="15"/>
        <v>620000</v>
      </c>
      <c r="H92" s="49">
        <f t="shared" si="15"/>
        <v>650000</v>
      </c>
      <c r="I92" s="49">
        <f t="shared" si="15"/>
        <v>5590000</v>
      </c>
      <c r="J92" s="49">
        <f t="shared" si="15"/>
        <v>5590000</v>
      </c>
      <c r="K92" s="52">
        <f t="shared" si="12"/>
        <v>6210000</v>
      </c>
      <c r="L92" s="52">
        <f t="shared" si="13"/>
        <v>6240000</v>
      </c>
    </row>
    <row r="93" spans="1:12" s="56" customFormat="1" ht="13.5" customHeight="1">
      <c r="A93" s="18" t="s">
        <v>371</v>
      </c>
      <c r="B93" s="3"/>
      <c r="C93" s="2"/>
      <c r="D93" s="2"/>
      <c r="E93" s="2"/>
      <c r="F93" s="2" t="s">
        <v>91</v>
      </c>
      <c r="G93" s="50">
        <v>620000</v>
      </c>
      <c r="H93" s="50">
        <v>650000</v>
      </c>
      <c r="I93" s="50">
        <v>5590000</v>
      </c>
      <c r="J93" s="50">
        <v>5590000</v>
      </c>
      <c r="K93" s="46">
        <f t="shared" si="12"/>
        <v>6210000</v>
      </c>
      <c r="L93" s="46">
        <f t="shared" si="13"/>
        <v>6240000</v>
      </c>
    </row>
    <row r="94" spans="1:12" s="44" customFormat="1" ht="14.25" customHeight="1">
      <c r="A94" s="20" t="s">
        <v>307</v>
      </c>
      <c r="B94" s="6"/>
      <c r="C94" s="7"/>
      <c r="D94" s="7" t="s">
        <v>308</v>
      </c>
      <c r="E94" s="7"/>
      <c r="F94" s="7"/>
      <c r="G94" s="48">
        <f>G95+G98</f>
        <v>100000</v>
      </c>
      <c r="H94" s="48">
        <f>H95+H98</f>
        <v>0</v>
      </c>
      <c r="I94" s="48">
        <f>I95+I98</f>
        <v>0</v>
      </c>
      <c r="J94" s="48">
        <f>J95+J98</f>
        <v>0</v>
      </c>
      <c r="K94" s="51">
        <f t="shared" si="12"/>
        <v>100000</v>
      </c>
      <c r="L94" s="51">
        <f t="shared" si="13"/>
        <v>0</v>
      </c>
    </row>
    <row r="95" spans="1:12" s="29" customFormat="1" ht="14.25" customHeight="1">
      <c r="A95" s="21" t="s">
        <v>21</v>
      </c>
      <c r="B95" s="4"/>
      <c r="C95" s="9"/>
      <c r="D95" s="9"/>
      <c r="E95" s="9" t="s">
        <v>77</v>
      </c>
      <c r="F95" s="9"/>
      <c r="G95" s="49">
        <f aca="true" t="shared" si="16" ref="G95:J96">G96</f>
        <v>0</v>
      </c>
      <c r="H95" s="49">
        <f t="shared" si="16"/>
        <v>0</v>
      </c>
      <c r="I95" s="49">
        <f t="shared" si="16"/>
        <v>0</v>
      </c>
      <c r="J95" s="49">
        <f t="shared" si="16"/>
        <v>0</v>
      </c>
      <c r="K95" s="52">
        <f t="shared" si="12"/>
        <v>0</v>
      </c>
      <c r="L95" s="52">
        <f t="shared" si="13"/>
        <v>0</v>
      </c>
    </row>
    <row r="96" spans="1:12" s="29" customFormat="1" ht="38.25" customHeight="1">
      <c r="A96" s="21" t="s">
        <v>373</v>
      </c>
      <c r="B96" s="4"/>
      <c r="C96" s="9"/>
      <c r="D96" s="9"/>
      <c r="E96" s="9" t="s">
        <v>374</v>
      </c>
      <c r="F96" s="9"/>
      <c r="G96" s="49">
        <f t="shared" si="16"/>
        <v>0</v>
      </c>
      <c r="H96" s="49">
        <f t="shared" si="16"/>
        <v>0</v>
      </c>
      <c r="I96" s="49">
        <f t="shared" si="16"/>
        <v>0</v>
      </c>
      <c r="J96" s="49">
        <f t="shared" si="16"/>
        <v>0</v>
      </c>
      <c r="K96" s="52">
        <f t="shared" si="12"/>
        <v>0</v>
      </c>
      <c r="L96" s="52">
        <f t="shared" si="13"/>
        <v>0</v>
      </c>
    </row>
    <row r="97" spans="1:12" s="56" customFormat="1" ht="14.25" customHeight="1">
      <c r="A97" s="18" t="s">
        <v>10</v>
      </c>
      <c r="B97" s="3"/>
      <c r="C97" s="2"/>
      <c r="D97" s="2"/>
      <c r="E97" s="2"/>
      <c r="F97" s="2" t="s">
        <v>88</v>
      </c>
      <c r="G97" s="50"/>
      <c r="H97" s="50"/>
      <c r="I97" s="50"/>
      <c r="J97" s="50"/>
      <c r="K97" s="46">
        <f t="shared" si="12"/>
        <v>0</v>
      </c>
      <c r="L97" s="46">
        <f t="shared" si="13"/>
        <v>0</v>
      </c>
    </row>
    <row r="98" spans="1:12" s="29" customFormat="1" ht="12.75" customHeight="1">
      <c r="A98" s="21" t="s">
        <v>184</v>
      </c>
      <c r="B98" s="4"/>
      <c r="C98" s="9"/>
      <c r="D98" s="9"/>
      <c r="E98" s="9" t="s">
        <v>185</v>
      </c>
      <c r="F98" s="9"/>
      <c r="G98" s="49">
        <f aca="true" t="shared" si="17" ref="G98:J99">G99</f>
        <v>100000</v>
      </c>
      <c r="H98" s="49">
        <f t="shared" si="17"/>
        <v>0</v>
      </c>
      <c r="I98" s="49">
        <f t="shared" si="17"/>
        <v>0</v>
      </c>
      <c r="J98" s="49">
        <f t="shared" si="17"/>
        <v>0</v>
      </c>
      <c r="K98" s="52">
        <f t="shared" si="12"/>
        <v>100000</v>
      </c>
      <c r="L98" s="52">
        <f t="shared" si="13"/>
        <v>0</v>
      </c>
    </row>
    <row r="99" spans="1:12" s="29" customFormat="1" ht="38.25" customHeight="1">
      <c r="A99" s="21" t="s">
        <v>310</v>
      </c>
      <c r="B99" s="4"/>
      <c r="C99" s="9"/>
      <c r="D99" s="9"/>
      <c r="E99" s="9" t="s">
        <v>309</v>
      </c>
      <c r="F99" s="9"/>
      <c r="G99" s="49">
        <f t="shared" si="17"/>
        <v>100000</v>
      </c>
      <c r="H99" s="49">
        <f t="shared" si="17"/>
        <v>0</v>
      </c>
      <c r="I99" s="49">
        <f t="shared" si="17"/>
        <v>0</v>
      </c>
      <c r="J99" s="49">
        <f t="shared" si="17"/>
        <v>0</v>
      </c>
      <c r="K99" s="52">
        <f t="shared" si="12"/>
        <v>100000</v>
      </c>
      <c r="L99" s="52">
        <f t="shared" si="13"/>
        <v>0</v>
      </c>
    </row>
    <row r="100" spans="1:12" s="56" customFormat="1" ht="14.25" customHeight="1">
      <c r="A100" s="18" t="s">
        <v>10</v>
      </c>
      <c r="B100" s="3"/>
      <c r="C100" s="2"/>
      <c r="D100" s="2"/>
      <c r="E100" s="2"/>
      <c r="F100" s="2" t="s">
        <v>88</v>
      </c>
      <c r="G100" s="50">
        <v>100000</v>
      </c>
      <c r="H100" s="50"/>
      <c r="I100" s="50"/>
      <c r="J100" s="50"/>
      <c r="K100" s="46">
        <f t="shared" si="12"/>
        <v>100000</v>
      </c>
      <c r="L100" s="46">
        <f t="shared" si="13"/>
        <v>0</v>
      </c>
    </row>
    <row r="101" spans="1:12" s="44" customFormat="1" ht="14.25" customHeight="1">
      <c r="A101" s="20" t="s">
        <v>325</v>
      </c>
      <c r="B101" s="6"/>
      <c r="C101" s="7"/>
      <c r="D101" s="7" t="s">
        <v>324</v>
      </c>
      <c r="E101" s="7"/>
      <c r="F101" s="7"/>
      <c r="G101" s="48">
        <f aca="true" t="shared" si="18" ref="G101:J104">G102</f>
        <v>19293000</v>
      </c>
      <c r="H101" s="48">
        <f t="shared" si="18"/>
        <v>19593000</v>
      </c>
      <c r="I101" s="48">
        <f t="shared" si="18"/>
        <v>0</v>
      </c>
      <c r="J101" s="48">
        <f t="shared" si="18"/>
        <v>0</v>
      </c>
      <c r="K101" s="51">
        <f t="shared" si="12"/>
        <v>19293000</v>
      </c>
      <c r="L101" s="51">
        <f t="shared" si="13"/>
        <v>19593000</v>
      </c>
    </row>
    <row r="102" spans="1:12" s="29" customFormat="1" ht="12.75">
      <c r="A102" s="21" t="s">
        <v>178</v>
      </c>
      <c r="B102" s="4"/>
      <c r="C102" s="9"/>
      <c r="D102" s="9"/>
      <c r="E102" s="9" t="s">
        <v>126</v>
      </c>
      <c r="F102" s="9"/>
      <c r="G102" s="49">
        <f t="shared" si="18"/>
        <v>19293000</v>
      </c>
      <c r="H102" s="49">
        <f t="shared" si="18"/>
        <v>19593000</v>
      </c>
      <c r="I102" s="49">
        <f t="shared" si="18"/>
        <v>0</v>
      </c>
      <c r="J102" s="49">
        <f t="shared" si="18"/>
        <v>0</v>
      </c>
      <c r="K102" s="52">
        <f t="shared" si="12"/>
        <v>19293000</v>
      </c>
      <c r="L102" s="52">
        <f t="shared" si="13"/>
        <v>19593000</v>
      </c>
    </row>
    <row r="103" spans="1:12" s="29" customFormat="1" ht="27" customHeight="1">
      <c r="A103" s="21" t="s">
        <v>331</v>
      </c>
      <c r="B103" s="4"/>
      <c r="C103" s="9"/>
      <c r="D103" s="9"/>
      <c r="E103" s="9" t="s">
        <v>330</v>
      </c>
      <c r="F103" s="9"/>
      <c r="G103" s="49">
        <f t="shared" si="18"/>
        <v>19293000</v>
      </c>
      <c r="H103" s="49">
        <f t="shared" si="18"/>
        <v>19593000</v>
      </c>
      <c r="I103" s="49">
        <f t="shared" si="18"/>
        <v>0</v>
      </c>
      <c r="J103" s="49">
        <f t="shared" si="18"/>
        <v>0</v>
      </c>
      <c r="K103" s="52">
        <f t="shared" si="12"/>
        <v>19293000</v>
      </c>
      <c r="L103" s="52">
        <f t="shared" si="13"/>
        <v>19593000</v>
      </c>
    </row>
    <row r="104" spans="1:12" s="29" customFormat="1" ht="24.75" customHeight="1">
      <c r="A104" s="21" t="s">
        <v>326</v>
      </c>
      <c r="B104" s="4"/>
      <c r="C104" s="9"/>
      <c r="D104" s="9"/>
      <c r="E104" s="9" t="s">
        <v>327</v>
      </c>
      <c r="F104" s="9"/>
      <c r="G104" s="49">
        <f t="shared" si="18"/>
        <v>19293000</v>
      </c>
      <c r="H104" s="49">
        <f t="shared" si="18"/>
        <v>19593000</v>
      </c>
      <c r="I104" s="49">
        <f t="shared" si="18"/>
        <v>0</v>
      </c>
      <c r="J104" s="49">
        <f t="shared" si="18"/>
        <v>0</v>
      </c>
      <c r="K104" s="52">
        <f t="shared" si="12"/>
        <v>19293000</v>
      </c>
      <c r="L104" s="52">
        <f t="shared" si="13"/>
        <v>19593000</v>
      </c>
    </row>
    <row r="105" spans="1:12" s="56" customFormat="1" ht="27" customHeight="1">
      <c r="A105" s="18" t="s">
        <v>328</v>
      </c>
      <c r="B105" s="3"/>
      <c r="C105" s="2"/>
      <c r="D105" s="2"/>
      <c r="E105" s="2"/>
      <c r="F105" s="2" t="s">
        <v>329</v>
      </c>
      <c r="G105" s="50">
        <v>19293000</v>
      </c>
      <c r="H105" s="50">
        <v>19593000</v>
      </c>
      <c r="I105" s="50"/>
      <c r="J105" s="50"/>
      <c r="K105" s="46">
        <f t="shared" si="12"/>
        <v>19293000</v>
      </c>
      <c r="L105" s="46">
        <f t="shared" si="13"/>
        <v>19593000</v>
      </c>
    </row>
    <row r="106" spans="1:12" s="44" customFormat="1" ht="13.5" customHeight="1">
      <c r="A106" s="20" t="s">
        <v>26</v>
      </c>
      <c r="B106" s="6"/>
      <c r="C106" s="75" t="s">
        <v>107</v>
      </c>
      <c r="D106" s="75"/>
      <c r="E106" s="7"/>
      <c r="F106" s="7"/>
      <c r="G106" s="48">
        <f>G107+G114+G119</f>
        <v>3575000</v>
      </c>
      <c r="H106" s="48">
        <f>H107+H114+H119</f>
        <v>3585000</v>
      </c>
      <c r="I106" s="48">
        <f>I107+I114+I119</f>
        <v>4164000</v>
      </c>
      <c r="J106" s="48">
        <f>J107+J114+J119</f>
        <v>4330780</v>
      </c>
      <c r="K106" s="51">
        <f t="shared" si="12"/>
        <v>7739000</v>
      </c>
      <c r="L106" s="51">
        <f t="shared" si="13"/>
        <v>7915780</v>
      </c>
    </row>
    <row r="107" spans="1:12" s="29" customFormat="1" ht="12.75">
      <c r="A107" s="21" t="s">
        <v>178</v>
      </c>
      <c r="B107" s="4"/>
      <c r="C107" s="9"/>
      <c r="D107" s="9"/>
      <c r="E107" s="9" t="s">
        <v>126</v>
      </c>
      <c r="F107" s="9"/>
      <c r="G107" s="49">
        <f>G108+G112</f>
        <v>132000</v>
      </c>
      <c r="H107" s="49">
        <f>H108+H112</f>
        <v>132000</v>
      </c>
      <c r="I107" s="49">
        <f>I108+I112+I110</f>
        <v>1864000</v>
      </c>
      <c r="J107" s="49">
        <f>J108+J112+J110</f>
        <v>1930780</v>
      </c>
      <c r="K107" s="52">
        <f t="shared" si="12"/>
        <v>1996000</v>
      </c>
      <c r="L107" s="52">
        <f t="shared" si="13"/>
        <v>2062780</v>
      </c>
    </row>
    <row r="108" spans="1:12" s="29" customFormat="1" ht="12.75" customHeight="1">
      <c r="A108" s="32" t="s">
        <v>277</v>
      </c>
      <c r="B108" s="41"/>
      <c r="C108" s="34"/>
      <c r="D108" s="34"/>
      <c r="E108" s="34" t="s">
        <v>278</v>
      </c>
      <c r="F108" s="34"/>
      <c r="G108" s="49">
        <f>G109</f>
        <v>32000</v>
      </c>
      <c r="H108" s="49">
        <f>H109</f>
        <v>32000</v>
      </c>
      <c r="I108" s="49">
        <f>I109</f>
        <v>292000</v>
      </c>
      <c r="J108" s="49">
        <f>J109</f>
        <v>292000</v>
      </c>
      <c r="K108" s="52">
        <f t="shared" si="12"/>
        <v>324000</v>
      </c>
      <c r="L108" s="52">
        <f t="shared" si="13"/>
        <v>324000</v>
      </c>
    </row>
    <row r="109" spans="1:12" s="56" customFormat="1" ht="12.75">
      <c r="A109" s="35" t="s">
        <v>28</v>
      </c>
      <c r="B109" s="39"/>
      <c r="C109" s="36"/>
      <c r="D109" s="36"/>
      <c r="E109" s="36"/>
      <c r="F109" s="36" t="s">
        <v>93</v>
      </c>
      <c r="G109" s="45">
        <v>32000</v>
      </c>
      <c r="H109" s="50">
        <v>32000</v>
      </c>
      <c r="I109" s="50">
        <v>292000</v>
      </c>
      <c r="J109" s="50">
        <v>292000</v>
      </c>
      <c r="K109" s="46">
        <f t="shared" si="12"/>
        <v>324000</v>
      </c>
      <c r="L109" s="46">
        <f t="shared" si="13"/>
        <v>324000</v>
      </c>
    </row>
    <row r="110" spans="1:12" s="29" customFormat="1" ht="38.25" customHeight="1">
      <c r="A110" s="21" t="s">
        <v>260</v>
      </c>
      <c r="B110" s="4"/>
      <c r="C110" s="9"/>
      <c r="D110" s="9"/>
      <c r="E110" s="9" t="s">
        <v>179</v>
      </c>
      <c r="F110" s="9"/>
      <c r="G110" s="49"/>
      <c r="H110" s="52"/>
      <c r="I110" s="52">
        <f>I111</f>
        <v>1260000</v>
      </c>
      <c r="J110" s="52">
        <f>J111</f>
        <v>1326780</v>
      </c>
      <c r="K110" s="52">
        <f t="shared" si="12"/>
        <v>1260000</v>
      </c>
      <c r="L110" s="52">
        <f t="shared" si="13"/>
        <v>1326780</v>
      </c>
    </row>
    <row r="111" spans="1:12" ht="13.5">
      <c r="A111" s="18" t="s">
        <v>231</v>
      </c>
      <c r="B111" s="3"/>
      <c r="C111" s="2"/>
      <c r="D111" s="2"/>
      <c r="E111" s="2"/>
      <c r="F111" s="2" t="s">
        <v>93</v>
      </c>
      <c r="G111" s="47"/>
      <c r="H111" s="46"/>
      <c r="I111" s="46">
        <v>1260000</v>
      </c>
      <c r="J111" s="46">
        <v>1326780</v>
      </c>
      <c r="K111" s="46">
        <f t="shared" si="12"/>
        <v>1260000</v>
      </c>
      <c r="L111" s="46">
        <f t="shared" si="13"/>
        <v>1326780</v>
      </c>
    </row>
    <row r="112" spans="1:12" s="29" customFormat="1" ht="14.25" customHeight="1">
      <c r="A112" s="21" t="s">
        <v>27</v>
      </c>
      <c r="B112" s="4"/>
      <c r="C112" s="73"/>
      <c r="D112" s="73"/>
      <c r="E112" s="9" t="s">
        <v>164</v>
      </c>
      <c r="F112" s="9"/>
      <c r="G112" s="49">
        <f>G113</f>
        <v>100000</v>
      </c>
      <c r="H112" s="49">
        <f>H113</f>
        <v>100000</v>
      </c>
      <c r="I112" s="49">
        <f>I113</f>
        <v>312000</v>
      </c>
      <c r="J112" s="49">
        <f>J113</f>
        <v>312000</v>
      </c>
      <c r="K112" s="52">
        <f t="shared" si="12"/>
        <v>412000</v>
      </c>
      <c r="L112" s="52">
        <f t="shared" si="13"/>
        <v>412000</v>
      </c>
    </row>
    <row r="113" spans="1:12" s="56" customFormat="1" ht="12.75">
      <c r="A113" s="18" t="s">
        <v>231</v>
      </c>
      <c r="B113" s="3"/>
      <c r="C113" s="74"/>
      <c r="D113" s="74"/>
      <c r="E113" s="2"/>
      <c r="F113" s="2" t="s">
        <v>93</v>
      </c>
      <c r="G113" s="50">
        <v>100000</v>
      </c>
      <c r="H113" s="50">
        <v>100000</v>
      </c>
      <c r="I113" s="50">
        <v>312000</v>
      </c>
      <c r="J113" s="50">
        <v>312000</v>
      </c>
      <c r="K113" s="46">
        <f t="shared" si="12"/>
        <v>412000</v>
      </c>
      <c r="L113" s="46">
        <f t="shared" si="13"/>
        <v>412000</v>
      </c>
    </row>
    <row r="114" spans="1:12" s="29" customFormat="1" ht="12.75" customHeight="1">
      <c r="A114" s="21" t="s">
        <v>21</v>
      </c>
      <c r="B114" s="4"/>
      <c r="C114" s="73"/>
      <c r="D114" s="73"/>
      <c r="E114" s="9" t="s">
        <v>77</v>
      </c>
      <c r="F114" s="9" t="s">
        <v>87</v>
      </c>
      <c r="G114" s="49">
        <f>-G115+G117</f>
        <v>0</v>
      </c>
      <c r="H114" s="49">
        <f>-H115+H117</f>
        <v>0</v>
      </c>
      <c r="I114" s="49">
        <f>I115+I117</f>
        <v>2300000</v>
      </c>
      <c r="J114" s="49">
        <f>J115+J117</f>
        <v>2400000</v>
      </c>
      <c r="K114" s="52">
        <f t="shared" si="12"/>
        <v>2300000</v>
      </c>
      <c r="L114" s="52">
        <f t="shared" si="13"/>
        <v>2400000</v>
      </c>
    </row>
    <row r="115" spans="1:12" s="29" customFormat="1" ht="39" customHeight="1">
      <c r="A115" s="21" t="s">
        <v>232</v>
      </c>
      <c r="B115" s="4"/>
      <c r="C115" s="73"/>
      <c r="D115" s="73"/>
      <c r="E115" s="9" t="s">
        <v>108</v>
      </c>
      <c r="F115" s="9"/>
      <c r="G115" s="49">
        <f>G116</f>
        <v>0</v>
      </c>
      <c r="H115" s="49">
        <f>H116</f>
        <v>0</v>
      </c>
      <c r="I115" s="49">
        <f>I116</f>
        <v>2300000</v>
      </c>
      <c r="J115" s="49">
        <f>J116</f>
        <v>2400000</v>
      </c>
      <c r="K115" s="52">
        <f t="shared" si="12"/>
        <v>2300000</v>
      </c>
      <c r="L115" s="52">
        <f t="shared" si="13"/>
        <v>2400000</v>
      </c>
    </row>
    <row r="116" spans="1:12" ht="26.25" customHeight="1">
      <c r="A116" s="18" t="s">
        <v>332</v>
      </c>
      <c r="B116" s="3"/>
      <c r="C116" s="2"/>
      <c r="D116" s="2"/>
      <c r="E116" s="2"/>
      <c r="F116" s="2" t="s">
        <v>177</v>
      </c>
      <c r="G116" s="46"/>
      <c r="H116" s="46"/>
      <c r="I116" s="46">
        <v>2300000</v>
      </c>
      <c r="J116" s="46">
        <v>2400000</v>
      </c>
      <c r="K116" s="46">
        <f t="shared" si="12"/>
        <v>2300000</v>
      </c>
      <c r="L116" s="46">
        <f t="shared" si="13"/>
        <v>2400000</v>
      </c>
    </row>
    <row r="117" spans="1:12" s="29" customFormat="1" ht="25.5" customHeight="1">
      <c r="A117" s="21" t="s">
        <v>187</v>
      </c>
      <c r="B117" s="4"/>
      <c r="C117" s="73"/>
      <c r="D117" s="73"/>
      <c r="E117" s="9" t="s">
        <v>109</v>
      </c>
      <c r="F117" s="9"/>
      <c r="G117" s="49">
        <f>G118</f>
        <v>0</v>
      </c>
      <c r="H117" s="49">
        <f>H118</f>
        <v>0</v>
      </c>
      <c r="I117" s="49">
        <f>I118</f>
        <v>0</v>
      </c>
      <c r="J117" s="49">
        <f>J118</f>
        <v>0</v>
      </c>
      <c r="K117" s="52">
        <f t="shared" si="12"/>
        <v>0</v>
      </c>
      <c r="L117" s="52">
        <f t="shared" si="13"/>
        <v>0</v>
      </c>
    </row>
    <row r="118" spans="1:12" ht="12.75">
      <c r="A118" s="18" t="s">
        <v>28</v>
      </c>
      <c r="B118" s="3"/>
      <c r="C118" s="2"/>
      <c r="D118" s="2"/>
      <c r="E118" s="2"/>
      <c r="F118" s="2" t="s">
        <v>93</v>
      </c>
      <c r="G118" s="46"/>
      <c r="H118" s="46"/>
      <c r="I118" s="46"/>
      <c r="J118" s="46"/>
      <c r="K118" s="46">
        <f t="shared" si="12"/>
        <v>0</v>
      </c>
      <c r="L118" s="46">
        <f t="shared" si="13"/>
        <v>0</v>
      </c>
    </row>
    <row r="119" spans="1:12" s="29" customFormat="1" ht="14.25" customHeight="1">
      <c r="A119" s="21" t="s">
        <v>184</v>
      </c>
      <c r="B119" s="4"/>
      <c r="C119" s="9"/>
      <c r="D119" s="9"/>
      <c r="E119" s="9" t="s">
        <v>185</v>
      </c>
      <c r="F119" s="9"/>
      <c r="G119" s="49">
        <f>G120+G122+G124+G126+G128</f>
        <v>3443000</v>
      </c>
      <c r="H119" s="49">
        <f>H120+H122+H124+H126+H128</f>
        <v>3453000</v>
      </c>
      <c r="I119" s="49">
        <f>I120+I122+I124+I126+I128</f>
        <v>0</v>
      </c>
      <c r="J119" s="49">
        <f>J120+J122+J124+J126+J128</f>
        <v>0</v>
      </c>
      <c r="K119" s="52">
        <f t="shared" si="12"/>
        <v>3443000</v>
      </c>
      <c r="L119" s="52">
        <f t="shared" si="13"/>
        <v>3453000</v>
      </c>
    </row>
    <row r="120" spans="1:12" s="29" customFormat="1" ht="37.5" customHeight="1">
      <c r="A120" s="21" t="s">
        <v>209</v>
      </c>
      <c r="B120" s="4"/>
      <c r="C120" s="73"/>
      <c r="D120" s="73"/>
      <c r="E120" s="9" t="s">
        <v>195</v>
      </c>
      <c r="F120" s="9"/>
      <c r="G120" s="49">
        <f>G121</f>
        <v>850000</v>
      </c>
      <c r="H120" s="49">
        <f>H121</f>
        <v>850000</v>
      </c>
      <c r="I120" s="49">
        <f>I121</f>
        <v>0</v>
      </c>
      <c r="J120" s="49">
        <f>J121</f>
        <v>0</v>
      </c>
      <c r="K120" s="52">
        <f t="shared" si="12"/>
        <v>850000</v>
      </c>
      <c r="L120" s="52">
        <f t="shared" si="13"/>
        <v>850000</v>
      </c>
    </row>
    <row r="121" spans="1:12" s="56" customFormat="1" ht="24.75" customHeight="1">
      <c r="A121" s="18" t="s">
        <v>332</v>
      </c>
      <c r="B121" s="3"/>
      <c r="C121" s="2"/>
      <c r="D121" s="2"/>
      <c r="E121" s="2"/>
      <c r="F121" s="2" t="s">
        <v>177</v>
      </c>
      <c r="G121" s="50">
        <v>850000</v>
      </c>
      <c r="H121" s="50">
        <v>850000</v>
      </c>
      <c r="I121" s="50"/>
      <c r="J121" s="50"/>
      <c r="K121" s="46">
        <f t="shared" si="12"/>
        <v>850000</v>
      </c>
      <c r="L121" s="46">
        <f t="shared" si="13"/>
        <v>850000</v>
      </c>
    </row>
    <row r="122" spans="1:12" s="29" customFormat="1" ht="25.5" customHeight="1">
      <c r="A122" s="21" t="s">
        <v>372</v>
      </c>
      <c r="B122" s="4"/>
      <c r="C122" s="73"/>
      <c r="D122" s="73"/>
      <c r="E122" s="9" t="s">
        <v>196</v>
      </c>
      <c r="F122" s="9"/>
      <c r="G122" s="49">
        <f>G123</f>
        <v>2100000</v>
      </c>
      <c r="H122" s="49">
        <f>H123</f>
        <v>2100000</v>
      </c>
      <c r="I122" s="49">
        <f>I123</f>
        <v>0</v>
      </c>
      <c r="J122" s="49">
        <f>J123</f>
        <v>0</v>
      </c>
      <c r="K122" s="52">
        <f t="shared" si="12"/>
        <v>2100000</v>
      </c>
      <c r="L122" s="52">
        <f t="shared" si="13"/>
        <v>2100000</v>
      </c>
    </row>
    <row r="123" spans="1:12" s="56" customFormat="1" ht="12.75">
      <c r="A123" s="18" t="s">
        <v>28</v>
      </c>
      <c r="B123" s="3"/>
      <c r="C123" s="2"/>
      <c r="D123" s="2"/>
      <c r="E123" s="2"/>
      <c r="F123" s="2" t="s">
        <v>93</v>
      </c>
      <c r="G123" s="50">
        <v>2100000</v>
      </c>
      <c r="H123" s="50">
        <v>2100000</v>
      </c>
      <c r="I123" s="50"/>
      <c r="J123" s="50"/>
      <c r="K123" s="46">
        <f t="shared" si="12"/>
        <v>2100000</v>
      </c>
      <c r="L123" s="46">
        <f t="shared" si="13"/>
        <v>2100000</v>
      </c>
    </row>
    <row r="124" spans="1:12" s="29" customFormat="1" ht="24.75" customHeight="1">
      <c r="A124" s="21" t="s">
        <v>207</v>
      </c>
      <c r="B124" s="4"/>
      <c r="C124" s="73"/>
      <c r="D124" s="73"/>
      <c r="E124" s="9" t="s">
        <v>199</v>
      </c>
      <c r="F124" s="9"/>
      <c r="G124" s="49">
        <f>G125</f>
        <v>100000</v>
      </c>
      <c r="H124" s="49">
        <f>H125</f>
        <v>100000</v>
      </c>
      <c r="I124" s="49">
        <f>I125</f>
        <v>0</v>
      </c>
      <c r="J124" s="49">
        <f>J125</f>
        <v>0</v>
      </c>
      <c r="K124" s="52">
        <f t="shared" si="12"/>
        <v>100000</v>
      </c>
      <c r="L124" s="52">
        <f t="shared" si="13"/>
        <v>100000</v>
      </c>
    </row>
    <row r="125" spans="1:12" s="56" customFormat="1" ht="15.75" customHeight="1">
      <c r="A125" s="18" t="s">
        <v>277</v>
      </c>
      <c r="B125" s="3"/>
      <c r="C125" s="2"/>
      <c r="D125" s="2"/>
      <c r="E125" s="2"/>
      <c r="F125" s="2" t="s">
        <v>95</v>
      </c>
      <c r="G125" s="50">
        <v>100000</v>
      </c>
      <c r="H125" s="50">
        <v>100000</v>
      </c>
      <c r="I125" s="50"/>
      <c r="J125" s="50"/>
      <c r="K125" s="46">
        <f t="shared" si="12"/>
        <v>100000</v>
      </c>
      <c r="L125" s="46">
        <f t="shared" si="13"/>
        <v>100000</v>
      </c>
    </row>
    <row r="126" spans="1:12" s="29" customFormat="1" ht="50.25" customHeight="1">
      <c r="A126" s="21" t="s">
        <v>333</v>
      </c>
      <c r="B126" s="4"/>
      <c r="C126" s="9"/>
      <c r="D126" s="9"/>
      <c r="E126" s="9" t="s">
        <v>334</v>
      </c>
      <c r="F126" s="9"/>
      <c r="G126" s="49">
        <f>G127</f>
        <v>143000</v>
      </c>
      <c r="H126" s="49">
        <f>H127</f>
        <v>143000</v>
      </c>
      <c r="I126" s="49">
        <f>I127</f>
        <v>0</v>
      </c>
      <c r="J126" s="49">
        <f>J127</f>
        <v>0</v>
      </c>
      <c r="K126" s="52">
        <f t="shared" si="12"/>
        <v>143000</v>
      </c>
      <c r="L126" s="52">
        <f t="shared" si="13"/>
        <v>143000</v>
      </c>
    </row>
    <row r="127" spans="1:12" s="56" customFormat="1" ht="12" customHeight="1">
      <c r="A127" s="18" t="s">
        <v>277</v>
      </c>
      <c r="B127" s="3"/>
      <c r="C127" s="2"/>
      <c r="D127" s="2"/>
      <c r="E127" s="2"/>
      <c r="F127" s="2" t="s">
        <v>95</v>
      </c>
      <c r="G127" s="50">
        <v>143000</v>
      </c>
      <c r="H127" s="50">
        <v>143000</v>
      </c>
      <c r="I127" s="50"/>
      <c r="J127" s="50"/>
      <c r="K127" s="46">
        <f t="shared" si="12"/>
        <v>143000</v>
      </c>
      <c r="L127" s="46">
        <f t="shared" si="13"/>
        <v>143000</v>
      </c>
    </row>
    <row r="128" spans="1:12" s="29" customFormat="1" ht="15" customHeight="1">
      <c r="A128" s="32" t="s">
        <v>399</v>
      </c>
      <c r="B128" s="41"/>
      <c r="C128" s="34"/>
      <c r="D128" s="34"/>
      <c r="E128" s="34" t="s">
        <v>276</v>
      </c>
      <c r="F128" s="34"/>
      <c r="G128" s="49">
        <f>G129</f>
        <v>250000</v>
      </c>
      <c r="H128" s="49">
        <f>H129</f>
        <v>260000</v>
      </c>
      <c r="I128" s="49">
        <f>I129</f>
        <v>0</v>
      </c>
      <c r="J128" s="49">
        <f>J129</f>
        <v>0</v>
      </c>
      <c r="K128" s="52">
        <f t="shared" si="12"/>
        <v>250000</v>
      </c>
      <c r="L128" s="52">
        <f t="shared" si="13"/>
        <v>260000</v>
      </c>
    </row>
    <row r="129" spans="1:12" s="56" customFormat="1" ht="12.75" customHeight="1">
      <c r="A129" s="18" t="s">
        <v>277</v>
      </c>
      <c r="B129" s="3"/>
      <c r="C129" s="2"/>
      <c r="D129" s="2"/>
      <c r="E129" s="2"/>
      <c r="F129" s="2" t="s">
        <v>95</v>
      </c>
      <c r="G129" s="50">
        <v>250000</v>
      </c>
      <c r="H129" s="50">
        <v>260000</v>
      </c>
      <c r="I129" s="50"/>
      <c r="J129" s="50"/>
      <c r="K129" s="46">
        <f t="shared" si="12"/>
        <v>250000</v>
      </c>
      <c r="L129" s="46">
        <f t="shared" si="13"/>
        <v>260000</v>
      </c>
    </row>
    <row r="130" spans="1:12" s="44" customFormat="1" ht="12.75">
      <c r="A130" s="20" t="s">
        <v>41</v>
      </c>
      <c r="B130" s="6"/>
      <c r="C130" s="75" t="s">
        <v>125</v>
      </c>
      <c r="D130" s="75"/>
      <c r="E130" s="7"/>
      <c r="F130" s="7"/>
      <c r="G130" s="48">
        <f>G131+G134</f>
        <v>40000</v>
      </c>
      <c r="H130" s="48">
        <f>H131+H134</f>
        <v>40000</v>
      </c>
      <c r="I130" s="48">
        <f>I131+I134</f>
        <v>0</v>
      </c>
      <c r="J130" s="48">
        <f>J131+J134</f>
        <v>0</v>
      </c>
      <c r="K130" s="51">
        <f t="shared" si="12"/>
        <v>40000</v>
      </c>
      <c r="L130" s="51">
        <f t="shared" si="13"/>
        <v>40000</v>
      </c>
    </row>
    <row r="131" spans="1:12" s="29" customFormat="1" ht="15" customHeight="1">
      <c r="A131" s="21" t="s">
        <v>21</v>
      </c>
      <c r="B131" s="4"/>
      <c r="C131" s="9"/>
      <c r="D131" s="9"/>
      <c r="E131" s="9" t="s">
        <v>77</v>
      </c>
      <c r="F131" s="9"/>
      <c r="G131" s="49">
        <f aca="true" t="shared" si="19" ref="G131:J132">G132</f>
        <v>0</v>
      </c>
      <c r="H131" s="49">
        <f t="shared" si="19"/>
        <v>0</v>
      </c>
      <c r="I131" s="49">
        <f t="shared" si="19"/>
        <v>0</v>
      </c>
      <c r="J131" s="49">
        <f t="shared" si="19"/>
        <v>0</v>
      </c>
      <c r="K131" s="52">
        <f t="shared" si="12"/>
        <v>0</v>
      </c>
      <c r="L131" s="52">
        <f t="shared" si="13"/>
        <v>0</v>
      </c>
    </row>
    <row r="132" spans="1:12" s="29" customFormat="1" ht="12" customHeight="1">
      <c r="A132" s="21" t="s">
        <v>165</v>
      </c>
      <c r="B132" s="4"/>
      <c r="C132" s="73"/>
      <c r="D132" s="73"/>
      <c r="E132" s="9" t="s">
        <v>130</v>
      </c>
      <c r="F132" s="9"/>
      <c r="G132" s="49">
        <f t="shared" si="19"/>
        <v>0</v>
      </c>
      <c r="H132" s="49">
        <f t="shared" si="19"/>
        <v>0</v>
      </c>
      <c r="I132" s="49">
        <f t="shared" si="19"/>
        <v>0</v>
      </c>
      <c r="J132" s="49">
        <f t="shared" si="19"/>
        <v>0</v>
      </c>
      <c r="K132" s="52">
        <f t="shared" si="12"/>
        <v>0</v>
      </c>
      <c r="L132" s="52">
        <f t="shared" si="13"/>
        <v>0</v>
      </c>
    </row>
    <row r="133" spans="1:12" ht="12.75" customHeight="1">
      <c r="A133" s="18" t="s">
        <v>277</v>
      </c>
      <c r="B133" s="3"/>
      <c r="C133" s="2"/>
      <c r="D133" s="2"/>
      <c r="E133" s="2"/>
      <c r="F133" s="2" t="s">
        <v>95</v>
      </c>
      <c r="G133" s="46"/>
      <c r="H133" s="46"/>
      <c r="I133" s="46"/>
      <c r="J133" s="46"/>
      <c r="K133" s="46">
        <f t="shared" si="12"/>
        <v>0</v>
      </c>
      <c r="L133" s="46">
        <f t="shared" si="13"/>
        <v>0</v>
      </c>
    </row>
    <row r="134" spans="1:12" s="29" customFormat="1" ht="13.5" customHeight="1">
      <c r="A134" s="21" t="s">
        <v>184</v>
      </c>
      <c r="B134" s="4"/>
      <c r="C134" s="9"/>
      <c r="D134" s="9"/>
      <c r="E134" s="9" t="s">
        <v>185</v>
      </c>
      <c r="F134" s="9"/>
      <c r="G134" s="49">
        <f>G135+G137</f>
        <v>40000</v>
      </c>
      <c r="H134" s="49">
        <f>H135+H137</f>
        <v>40000</v>
      </c>
      <c r="I134" s="49">
        <f>I135+I137</f>
        <v>0</v>
      </c>
      <c r="J134" s="49">
        <f>J135+J137</f>
        <v>0</v>
      </c>
      <c r="K134" s="52">
        <f t="shared" si="12"/>
        <v>40000</v>
      </c>
      <c r="L134" s="52">
        <f t="shared" si="13"/>
        <v>40000</v>
      </c>
    </row>
    <row r="135" spans="1:12" s="29" customFormat="1" ht="25.5" customHeight="1">
      <c r="A135" s="21" t="s">
        <v>340</v>
      </c>
      <c r="B135" s="4"/>
      <c r="C135" s="73"/>
      <c r="D135" s="73"/>
      <c r="E135" s="9" t="s">
        <v>201</v>
      </c>
      <c r="F135" s="9"/>
      <c r="G135" s="49">
        <f>G136</f>
        <v>40000</v>
      </c>
      <c r="H135" s="49">
        <f>H136</f>
        <v>40000</v>
      </c>
      <c r="I135" s="49">
        <f>I136</f>
        <v>0</v>
      </c>
      <c r="J135" s="49">
        <f>J136</f>
        <v>0</v>
      </c>
      <c r="K135" s="52">
        <f t="shared" si="12"/>
        <v>40000</v>
      </c>
      <c r="L135" s="52">
        <f t="shared" si="13"/>
        <v>40000</v>
      </c>
    </row>
    <row r="136" spans="1:12" ht="14.25" customHeight="1">
      <c r="A136" s="18" t="s">
        <v>277</v>
      </c>
      <c r="B136" s="3"/>
      <c r="C136" s="2"/>
      <c r="D136" s="2"/>
      <c r="E136" s="2"/>
      <c r="F136" s="2" t="s">
        <v>95</v>
      </c>
      <c r="G136" s="46">
        <v>40000</v>
      </c>
      <c r="H136" s="46">
        <v>40000</v>
      </c>
      <c r="I136" s="46"/>
      <c r="J136" s="46"/>
      <c r="K136" s="46">
        <f t="shared" si="12"/>
        <v>40000</v>
      </c>
      <c r="L136" s="46">
        <f t="shared" si="13"/>
        <v>40000</v>
      </c>
    </row>
    <row r="137" spans="1:12" s="29" customFormat="1" ht="23.25" customHeight="1">
      <c r="A137" s="21" t="s">
        <v>342</v>
      </c>
      <c r="B137" s="4"/>
      <c r="C137" s="9"/>
      <c r="D137" s="9"/>
      <c r="E137" s="9" t="s">
        <v>341</v>
      </c>
      <c r="F137" s="9"/>
      <c r="G137" s="49">
        <f>G138</f>
        <v>0</v>
      </c>
      <c r="H137" s="49">
        <f>H138</f>
        <v>0</v>
      </c>
      <c r="I137" s="49">
        <f>I138</f>
        <v>0</v>
      </c>
      <c r="J137" s="49">
        <f>J138</f>
        <v>0</v>
      </c>
      <c r="K137" s="52">
        <f t="shared" si="12"/>
        <v>0</v>
      </c>
      <c r="L137" s="52">
        <f t="shared" si="13"/>
        <v>0</v>
      </c>
    </row>
    <row r="138" spans="1:12" ht="13.5" customHeight="1">
      <c r="A138" s="18" t="s">
        <v>277</v>
      </c>
      <c r="B138" s="3"/>
      <c r="C138" s="2"/>
      <c r="D138" s="2"/>
      <c r="E138" s="2"/>
      <c r="F138" s="2" t="s">
        <v>95</v>
      </c>
      <c r="G138" s="46"/>
      <c r="H138" s="46"/>
      <c r="I138" s="46"/>
      <c r="J138" s="46"/>
      <c r="K138" s="46">
        <f t="shared" si="12"/>
        <v>0</v>
      </c>
      <c r="L138" s="46">
        <f t="shared" si="13"/>
        <v>0</v>
      </c>
    </row>
    <row r="139" spans="1:12" s="44" customFormat="1" ht="12.75">
      <c r="A139" s="20" t="s">
        <v>389</v>
      </c>
      <c r="B139" s="6"/>
      <c r="C139" s="75" t="s">
        <v>390</v>
      </c>
      <c r="D139" s="75"/>
      <c r="E139" s="7"/>
      <c r="F139" s="7"/>
      <c r="G139" s="48">
        <f aca="true" t="shared" si="20" ref="G139:J141">G140</f>
        <v>365000</v>
      </c>
      <c r="H139" s="48">
        <f t="shared" si="20"/>
        <v>400000</v>
      </c>
      <c r="I139" s="48">
        <f t="shared" si="20"/>
        <v>0</v>
      </c>
      <c r="J139" s="48">
        <f t="shared" si="20"/>
        <v>0</v>
      </c>
      <c r="K139" s="51">
        <f aca="true" t="shared" si="21" ref="K139:K202">G139+I139</f>
        <v>365000</v>
      </c>
      <c r="L139" s="51">
        <f aca="true" t="shared" si="22" ref="L139:L202">H139+J139</f>
        <v>400000</v>
      </c>
    </row>
    <row r="140" spans="1:12" s="29" customFormat="1" ht="15.75" customHeight="1">
      <c r="A140" s="21" t="s">
        <v>184</v>
      </c>
      <c r="B140" s="4"/>
      <c r="C140" s="73"/>
      <c r="D140" s="73"/>
      <c r="E140" s="9" t="s">
        <v>185</v>
      </c>
      <c r="F140" s="9"/>
      <c r="G140" s="49">
        <f t="shared" si="20"/>
        <v>365000</v>
      </c>
      <c r="H140" s="49">
        <f t="shared" si="20"/>
        <v>400000</v>
      </c>
      <c r="I140" s="49">
        <f t="shared" si="20"/>
        <v>0</v>
      </c>
      <c r="J140" s="49">
        <f t="shared" si="20"/>
        <v>0</v>
      </c>
      <c r="K140" s="52">
        <f t="shared" si="21"/>
        <v>365000</v>
      </c>
      <c r="L140" s="52">
        <f t="shared" si="22"/>
        <v>400000</v>
      </c>
    </row>
    <row r="141" spans="1:12" s="29" customFormat="1" ht="14.25" customHeight="1">
      <c r="A141" s="21" t="s">
        <v>387</v>
      </c>
      <c r="B141" s="4"/>
      <c r="C141" s="73"/>
      <c r="D141" s="73"/>
      <c r="E141" s="9" t="s">
        <v>388</v>
      </c>
      <c r="F141" s="9"/>
      <c r="G141" s="49">
        <f t="shared" si="20"/>
        <v>365000</v>
      </c>
      <c r="H141" s="49">
        <f t="shared" si="20"/>
        <v>400000</v>
      </c>
      <c r="I141" s="49">
        <f t="shared" si="20"/>
        <v>0</v>
      </c>
      <c r="J141" s="49">
        <f t="shared" si="20"/>
        <v>0</v>
      </c>
      <c r="K141" s="52">
        <f t="shared" si="21"/>
        <v>365000</v>
      </c>
      <c r="L141" s="52">
        <f t="shared" si="22"/>
        <v>400000</v>
      </c>
    </row>
    <row r="142" spans="1:12" s="56" customFormat="1" ht="25.5" customHeight="1">
      <c r="A142" s="18" t="s">
        <v>250</v>
      </c>
      <c r="B142" s="3"/>
      <c r="C142" s="74"/>
      <c r="D142" s="74"/>
      <c r="E142" s="2"/>
      <c r="F142" s="2" t="s">
        <v>266</v>
      </c>
      <c r="G142" s="50">
        <v>365000</v>
      </c>
      <c r="H142" s="50">
        <v>400000</v>
      </c>
      <c r="I142" s="50"/>
      <c r="J142" s="50"/>
      <c r="K142" s="46">
        <f t="shared" si="21"/>
        <v>365000</v>
      </c>
      <c r="L142" s="46">
        <f t="shared" si="22"/>
        <v>400000</v>
      </c>
    </row>
    <row r="143" spans="1:12" s="44" customFormat="1" ht="14.25" customHeight="1">
      <c r="A143" s="20" t="s">
        <v>23</v>
      </c>
      <c r="B143" s="6"/>
      <c r="C143" s="75" t="s">
        <v>306</v>
      </c>
      <c r="D143" s="75"/>
      <c r="E143" s="7"/>
      <c r="F143" s="7"/>
      <c r="G143" s="48">
        <f aca="true" t="shared" si="23" ref="G143:J145">G144</f>
        <v>1200000</v>
      </c>
      <c r="H143" s="48">
        <f t="shared" si="23"/>
        <v>1200000</v>
      </c>
      <c r="I143" s="48">
        <f t="shared" si="23"/>
        <v>0</v>
      </c>
      <c r="J143" s="48">
        <f t="shared" si="23"/>
        <v>0</v>
      </c>
      <c r="K143" s="51">
        <f t="shared" si="21"/>
        <v>1200000</v>
      </c>
      <c r="L143" s="51">
        <f t="shared" si="22"/>
        <v>1200000</v>
      </c>
    </row>
    <row r="144" spans="1:12" s="29" customFormat="1" ht="25.5" customHeight="1">
      <c r="A144" s="21" t="s">
        <v>24</v>
      </c>
      <c r="B144" s="4"/>
      <c r="C144" s="73"/>
      <c r="D144" s="73"/>
      <c r="E144" s="9" t="s">
        <v>106</v>
      </c>
      <c r="F144" s="9"/>
      <c r="G144" s="49">
        <f t="shared" si="23"/>
        <v>1200000</v>
      </c>
      <c r="H144" s="49">
        <f t="shared" si="23"/>
        <v>1200000</v>
      </c>
      <c r="I144" s="49">
        <f t="shared" si="23"/>
        <v>0</v>
      </c>
      <c r="J144" s="49">
        <f t="shared" si="23"/>
        <v>0</v>
      </c>
      <c r="K144" s="52">
        <f t="shared" si="21"/>
        <v>1200000</v>
      </c>
      <c r="L144" s="52">
        <f t="shared" si="22"/>
        <v>1200000</v>
      </c>
    </row>
    <row r="145" spans="1:12" s="29" customFormat="1" ht="12.75" customHeight="1">
      <c r="A145" s="21" t="s">
        <v>31</v>
      </c>
      <c r="B145" s="4"/>
      <c r="C145" s="9"/>
      <c r="D145" s="9"/>
      <c r="E145" s="9" t="s">
        <v>305</v>
      </c>
      <c r="F145" s="9"/>
      <c r="G145" s="49">
        <f t="shared" si="23"/>
        <v>1200000</v>
      </c>
      <c r="H145" s="49">
        <f t="shared" si="23"/>
        <v>1200000</v>
      </c>
      <c r="I145" s="49">
        <f t="shared" si="23"/>
        <v>0</v>
      </c>
      <c r="J145" s="49">
        <f t="shared" si="23"/>
        <v>0</v>
      </c>
      <c r="K145" s="52">
        <f t="shared" si="21"/>
        <v>1200000</v>
      </c>
      <c r="L145" s="52">
        <f t="shared" si="22"/>
        <v>1200000</v>
      </c>
    </row>
    <row r="146" spans="1:12" s="56" customFormat="1" ht="13.5" customHeight="1">
      <c r="A146" s="38" t="s">
        <v>298</v>
      </c>
      <c r="B146" s="3"/>
      <c r="C146" s="74"/>
      <c r="D146" s="74"/>
      <c r="E146" s="2"/>
      <c r="F146" s="2" t="s">
        <v>208</v>
      </c>
      <c r="G146" s="50">
        <v>1200000</v>
      </c>
      <c r="H146" s="50">
        <v>1200000</v>
      </c>
      <c r="I146" s="50"/>
      <c r="J146" s="50"/>
      <c r="K146" s="46">
        <f t="shared" si="21"/>
        <v>1200000</v>
      </c>
      <c r="L146" s="46">
        <f t="shared" si="22"/>
        <v>1200000</v>
      </c>
    </row>
    <row r="147" spans="1:12" s="44" customFormat="1" ht="25.5" customHeight="1">
      <c r="A147" s="20" t="s">
        <v>344</v>
      </c>
      <c r="B147" s="10"/>
      <c r="C147" s="7"/>
      <c r="D147" s="7" t="s">
        <v>343</v>
      </c>
      <c r="E147" s="7"/>
      <c r="F147" s="7"/>
      <c r="G147" s="48">
        <f aca="true" t="shared" si="24" ref="G147:J148">G148</f>
        <v>100000</v>
      </c>
      <c r="H147" s="48">
        <f t="shared" si="24"/>
        <v>100000</v>
      </c>
      <c r="I147" s="48">
        <f t="shared" si="24"/>
        <v>0</v>
      </c>
      <c r="J147" s="48">
        <f t="shared" si="24"/>
        <v>0</v>
      </c>
      <c r="K147" s="51">
        <f t="shared" si="21"/>
        <v>100000</v>
      </c>
      <c r="L147" s="51">
        <f t="shared" si="22"/>
        <v>100000</v>
      </c>
    </row>
    <row r="148" spans="1:12" s="29" customFormat="1" ht="14.25" customHeight="1">
      <c r="A148" s="21" t="s">
        <v>171</v>
      </c>
      <c r="B148" s="11"/>
      <c r="C148" s="9" t="s">
        <v>170</v>
      </c>
      <c r="D148" s="9"/>
      <c r="E148" s="9" t="s">
        <v>172</v>
      </c>
      <c r="F148" s="9"/>
      <c r="G148" s="49">
        <f t="shared" si="24"/>
        <v>100000</v>
      </c>
      <c r="H148" s="49">
        <f t="shared" si="24"/>
        <v>100000</v>
      </c>
      <c r="I148" s="49">
        <f t="shared" si="24"/>
        <v>0</v>
      </c>
      <c r="J148" s="49">
        <f t="shared" si="24"/>
        <v>0</v>
      </c>
      <c r="K148" s="52">
        <f t="shared" si="21"/>
        <v>100000</v>
      </c>
      <c r="L148" s="52">
        <f t="shared" si="22"/>
        <v>100000</v>
      </c>
    </row>
    <row r="149" spans="1:12" s="56" customFormat="1" ht="12.75">
      <c r="A149" s="18" t="s">
        <v>13</v>
      </c>
      <c r="B149" s="1"/>
      <c r="C149" s="2" t="s">
        <v>170</v>
      </c>
      <c r="D149" s="2"/>
      <c r="E149" s="2"/>
      <c r="F149" s="2" t="s">
        <v>90</v>
      </c>
      <c r="G149" s="45">
        <v>100000</v>
      </c>
      <c r="H149" s="50">
        <v>100000</v>
      </c>
      <c r="I149" s="50"/>
      <c r="J149" s="50"/>
      <c r="K149" s="46">
        <f t="shared" si="21"/>
        <v>100000</v>
      </c>
      <c r="L149" s="46">
        <f t="shared" si="22"/>
        <v>100000</v>
      </c>
    </row>
    <row r="150" spans="1:12" ht="11.25" customHeight="1">
      <c r="A150" s="19" t="s">
        <v>29</v>
      </c>
      <c r="B150" s="5">
        <v>811</v>
      </c>
      <c r="C150" s="69"/>
      <c r="D150" s="69"/>
      <c r="E150" s="8"/>
      <c r="F150" s="8"/>
      <c r="G150" s="47">
        <f>G151+G164+G180+G196+G203</f>
        <v>63621700</v>
      </c>
      <c r="H150" s="47">
        <f>H151+H164+H180+H196+H203</f>
        <v>65571700</v>
      </c>
      <c r="I150" s="47">
        <f>I151+I164+I180+I196+I203</f>
        <v>86618148</v>
      </c>
      <c r="J150" s="47">
        <f>J151+J164+J180+J196+J203</f>
        <v>83983148</v>
      </c>
      <c r="K150" s="54">
        <f t="shared" si="21"/>
        <v>150239848</v>
      </c>
      <c r="L150" s="54">
        <f t="shared" si="22"/>
        <v>149554848</v>
      </c>
    </row>
    <row r="151" spans="1:12" s="44" customFormat="1" ht="13.5" customHeight="1">
      <c r="A151" s="20" t="s">
        <v>313</v>
      </c>
      <c r="B151" s="6"/>
      <c r="C151" s="75" t="s">
        <v>110</v>
      </c>
      <c r="D151" s="75"/>
      <c r="E151" s="7"/>
      <c r="F151" s="7"/>
      <c r="G151" s="48">
        <f>G152+G161+G158+G155</f>
        <v>28119000</v>
      </c>
      <c r="H151" s="48">
        <f>H152+H161+H158+H155</f>
        <v>28800000</v>
      </c>
      <c r="I151" s="48">
        <f>I152+I161+I158+I155</f>
        <v>3062000</v>
      </c>
      <c r="J151" s="48">
        <f>J152+J161+J158+J155</f>
        <v>1075000</v>
      </c>
      <c r="K151" s="51">
        <f t="shared" si="21"/>
        <v>31181000</v>
      </c>
      <c r="L151" s="51">
        <f t="shared" si="22"/>
        <v>29875000</v>
      </c>
    </row>
    <row r="152" spans="1:12" s="29" customFormat="1" ht="13.5" customHeight="1">
      <c r="A152" s="21" t="s">
        <v>30</v>
      </c>
      <c r="B152" s="4"/>
      <c r="C152" s="9"/>
      <c r="D152" s="9"/>
      <c r="E152" s="9" t="s">
        <v>111</v>
      </c>
      <c r="F152" s="9"/>
      <c r="G152" s="49">
        <f aca="true" t="shared" si="25" ref="G152:J153">G153</f>
        <v>27897000</v>
      </c>
      <c r="H152" s="49">
        <f t="shared" si="25"/>
        <v>28800000</v>
      </c>
      <c r="I152" s="49">
        <f t="shared" si="25"/>
        <v>187000</v>
      </c>
      <c r="J152" s="49">
        <f t="shared" si="25"/>
        <v>187000</v>
      </c>
      <c r="K152" s="52">
        <f t="shared" si="21"/>
        <v>28084000</v>
      </c>
      <c r="L152" s="52">
        <f t="shared" si="22"/>
        <v>28987000</v>
      </c>
    </row>
    <row r="153" spans="1:12" s="29" customFormat="1" ht="16.5" customHeight="1">
      <c r="A153" s="21" t="s">
        <v>31</v>
      </c>
      <c r="B153" s="4"/>
      <c r="C153" s="73"/>
      <c r="D153" s="73"/>
      <c r="E153" s="9" t="s">
        <v>112</v>
      </c>
      <c r="F153" s="9"/>
      <c r="G153" s="49">
        <f t="shared" si="25"/>
        <v>27897000</v>
      </c>
      <c r="H153" s="49">
        <f t="shared" si="25"/>
        <v>28800000</v>
      </c>
      <c r="I153" s="49">
        <f t="shared" si="25"/>
        <v>187000</v>
      </c>
      <c r="J153" s="49">
        <f t="shared" si="25"/>
        <v>187000</v>
      </c>
      <c r="K153" s="52">
        <f t="shared" si="21"/>
        <v>28084000</v>
      </c>
      <c r="L153" s="52">
        <f t="shared" si="22"/>
        <v>28987000</v>
      </c>
    </row>
    <row r="154" spans="1:12" s="56" customFormat="1" ht="15" customHeight="1">
      <c r="A154" s="18" t="s">
        <v>32</v>
      </c>
      <c r="B154" s="3"/>
      <c r="C154" s="74"/>
      <c r="D154" s="74"/>
      <c r="E154" s="2"/>
      <c r="F154" s="2" t="s">
        <v>92</v>
      </c>
      <c r="G154" s="50">
        <v>27897000</v>
      </c>
      <c r="H154" s="50">
        <v>28800000</v>
      </c>
      <c r="I154" s="50">
        <v>187000</v>
      </c>
      <c r="J154" s="50">
        <v>187000</v>
      </c>
      <c r="K154" s="46">
        <f t="shared" si="21"/>
        <v>28084000</v>
      </c>
      <c r="L154" s="46">
        <f t="shared" si="22"/>
        <v>28987000</v>
      </c>
    </row>
    <row r="155" spans="1:12" s="56" customFormat="1" ht="15" customHeight="1">
      <c r="A155" s="21" t="s">
        <v>37</v>
      </c>
      <c r="B155" s="4"/>
      <c r="C155" s="73"/>
      <c r="D155" s="73"/>
      <c r="E155" s="9" t="s">
        <v>120</v>
      </c>
      <c r="F155" s="9"/>
      <c r="G155" s="50">
        <f aca="true" t="shared" si="26" ref="G155:J156">G156</f>
        <v>0</v>
      </c>
      <c r="H155" s="50">
        <f t="shared" si="26"/>
        <v>0</v>
      </c>
      <c r="I155" s="50">
        <f t="shared" si="26"/>
        <v>875000</v>
      </c>
      <c r="J155" s="50">
        <f t="shared" si="26"/>
        <v>888000</v>
      </c>
      <c r="K155" s="52">
        <f t="shared" si="21"/>
        <v>875000</v>
      </c>
      <c r="L155" s="52">
        <f t="shared" si="22"/>
        <v>888000</v>
      </c>
    </row>
    <row r="156" spans="1:12" s="56" customFormat="1" ht="15" customHeight="1">
      <c r="A156" s="21" t="s">
        <v>241</v>
      </c>
      <c r="B156" s="4"/>
      <c r="C156" s="73"/>
      <c r="D156" s="73"/>
      <c r="E156" s="9" t="s">
        <v>128</v>
      </c>
      <c r="F156" s="9"/>
      <c r="G156" s="49">
        <f t="shared" si="26"/>
        <v>0</v>
      </c>
      <c r="H156" s="49">
        <f t="shared" si="26"/>
        <v>0</v>
      </c>
      <c r="I156" s="49">
        <f t="shared" si="26"/>
        <v>875000</v>
      </c>
      <c r="J156" s="49">
        <f t="shared" si="26"/>
        <v>888000</v>
      </c>
      <c r="K156" s="52">
        <f t="shared" si="21"/>
        <v>875000</v>
      </c>
      <c r="L156" s="52">
        <f t="shared" si="22"/>
        <v>888000</v>
      </c>
    </row>
    <row r="157" spans="1:12" s="56" customFormat="1" ht="12.75" customHeight="1">
      <c r="A157" s="18" t="s">
        <v>28</v>
      </c>
      <c r="B157" s="3"/>
      <c r="C157" s="74"/>
      <c r="D157" s="74"/>
      <c r="E157" s="2"/>
      <c r="F157" s="2" t="s">
        <v>93</v>
      </c>
      <c r="G157" s="50"/>
      <c r="H157" s="50"/>
      <c r="I157" s="46">
        <v>875000</v>
      </c>
      <c r="J157" s="46">
        <v>888000</v>
      </c>
      <c r="K157" s="46">
        <f t="shared" si="21"/>
        <v>875000</v>
      </c>
      <c r="L157" s="46">
        <f t="shared" si="22"/>
        <v>888000</v>
      </c>
    </row>
    <row r="158" spans="1:12" s="29" customFormat="1" ht="11.25" customHeight="1">
      <c r="A158" s="21" t="s">
        <v>21</v>
      </c>
      <c r="B158" s="4"/>
      <c r="C158" s="9"/>
      <c r="D158" s="9"/>
      <c r="E158" s="9" t="s">
        <v>77</v>
      </c>
      <c r="F158" s="9"/>
      <c r="G158" s="49">
        <f aca="true" t="shared" si="27" ref="G158:J159">G159</f>
        <v>0</v>
      </c>
      <c r="H158" s="49">
        <f t="shared" si="27"/>
        <v>0</v>
      </c>
      <c r="I158" s="49">
        <f t="shared" si="27"/>
        <v>2000000</v>
      </c>
      <c r="J158" s="49">
        <f t="shared" si="27"/>
        <v>0</v>
      </c>
      <c r="K158" s="52">
        <f t="shared" si="21"/>
        <v>2000000</v>
      </c>
      <c r="L158" s="52">
        <f t="shared" si="22"/>
        <v>0</v>
      </c>
    </row>
    <row r="159" spans="1:12" s="29" customFormat="1" ht="25.5" customHeight="1">
      <c r="A159" s="21" t="s">
        <v>376</v>
      </c>
      <c r="B159" s="4"/>
      <c r="C159" s="9"/>
      <c r="D159" s="9"/>
      <c r="E159" s="9" t="s">
        <v>290</v>
      </c>
      <c r="F159" s="9"/>
      <c r="G159" s="49">
        <f t="shared" si="27"/>
        <v>0</v>
      </c>
      <c r="H159" s="49">
        <f t="shared" si="27"/>
        <v>0</v>
      </c>
      <c r="I159" s="49">
        <f t="shared" si="27"/>
        <v>2000000</v>
      </c>
      <c r="J159" s="49">
        <f t="shared" si="27"/>
        <v>0</v>
      </c>
      <c r="K159" s="52">
        <f t="shared" si="21"/>
        <v>2000000</v>
      </c>
      <c r="L159" s="52">
        <f t="shared" si="22"/>
        <v>0</v>
      </c>
    </row>
    <row r="160" spans="1:12" ht="12.75" customHeight="1">
      <c r="A160" s="18" t="s">
        <v>10</v>
      </c>
      <c r="B160" s="3"/>
      <c r="C160" s="2"/>
      <c r="D160" s="2"/>
      <c r="E160" s="2"/>
      <c r="F160" s="2" t="s">
        <v>88</v>
      </c>
      <c r="G160" s="46"/>
      <c r="H160" s="46"/>
      <c r="I160" s="46">
        <v>2000000</v>
      </c>
      <c r="J160" s="46"/>
      <c r="K160" s="46">
        <f t="shared" si="21"/>
        <v>2000000</v>
      </c>
      <c r="L160" s="46">
        <f t="shared" si="22"/>
        <v>0</v>
      </c>
    </row>
    <row r="161" spans="1:12" s="29" customFormat="1" ht="14.25" customHeight="1">
      <c r="A161" s="21" t="s">
        <v>184</v>
      </c>
      <c r="B161" s="4"/>
      <c r="C161" s="9"/>
      <c r="D161" s="9"/>
      <c r="E161" s="9" t="s">
        <v>185</v>
      </c>
      <c r="F161" s="9"/>
      <c r="G161" s="49">
        <f aca="true" t="shared" si="28" ref="G161:J162">G162</f>
        <v>222000</v>
      </c>
      <c r="H161" s="49">
        <f t="shared" si="28"/>
        <v>0</v>
      </c>
      <c r="I161" s="49">
        <f t="shared" si="28"/>
        <v>0</v>
      </c>
      <c r="J161" s="49">
        <f t="shared" si="28"/>
        <v>0</v>
      </c>
      <c r="K161" s="52">
        <f t="shared" si="21"/>
        <v>222000</v>
      </c>
      <c r="L161" s="52">
        <f t="shared" si="22"/>
        <v>0</v>
      </c>
    </row>
    <row r="162" spans="1:12" s="29" customFormat="1" ht="25.5" customHeight="1">
      <c r="A162" s="21" t="s">
        <v>311</v>
      </c>
      <c r="B162" s="4"/>
      <c r="C162" s="9"/>
      <c r="D162" s="9"/>
      <c r="E162" s="9" t="s">
        <v>312</v>
      </c>
      <c r="F162" s="9"/>
      <c r="G162" s="49">
        <f t="shared" si="28"/>
        <v>222000</v>
      </c>
      <c r="H162" s="49">
        <f t="shared" si="28"/>
        <v>0</v>
      </c>
      <c r="I162" s="49">
        <f t="shared" si="28"/>
        <v>0</v>
      </c>
      <c r="J162" s="49">
        <f t="shared" si="28"/>
        <v>0</v>
      </c>
      <c r="K162" s="52">
        <f t="shared" si="21"/>
        <v>222000</v>
      </c>
      <c r="L162" s="52">
        <f t="shared" si="22"/>
        <v>0</v>
      </c>
    </row>
    <row r="163" spans="1:12" s="56" customFormat="1" ht="14.25" customHeight="1">
      <c r="A163" s="18" t="s">
        <v>10</v>
      </c>
      <c r="B163" s="3"/>
      <c r="C163" s="2"/>
      <c r="D163" s="2"/>
      <c r="E163" s="2"/>
      <c r="F163" s="2" t="s">
        <v>88</v>
      </c>
      <c r="G163" s="50">
        <v>222000</v>
      </c>
      <c r="H163" s="50"/>
      <c r="I163" s="50"/>
      <c r="J163" s="50"/>
      <c r="K163" s="46">
        <f t="shared" si="21"/>
        <v>222000</v>
      </c>
      <c r="L163" s="46">
        <f t="shared" si="22"/>
        <v>0</v>
      </c>
    </row>
    <row r="164" spans="1:12" s="44" customFormat="1" ht="12.75">
      <c r="A164" s="20" t="s">
        <v>33</v>
      </c>
      <c r="B164" s="6"/>
      <c r="C164" s="75" t="s">
        <v>113</v>
      </c>
      <c r="D164" s="75"/>
      <c r="E164" s="7"/>
      <c r="F164" s="7"/>
      <c r="G164" s="48">
        <f>G165+G168+G171+G177+G174</f>
        <v>28106000</v>
      </c>
      <c r="H164" s="48">
        <f>H165+H168+H171+H177+H174</f>
        <v>29279000</v>
      </c>
      <c r="I164" s="48">
        <f>I165+I168+I171+I177+I174</f>
        <v>64803000</v>
      </c>
      <c r="J164" s="48">
        <f>J165+J168+J171+J177+J174</f>
        <v>64100000</v>
      </c>
      <c r="K164" s="51">
        <f t="shared" si="21"/>
        <v>92909000</v>
      </c>
      <c r="L164" s="51">
        <f t="shared" si="22"/>
        <v>93379000</v>
      </c>
    </row>
    <row r="165" spans="1:12" s="29" customFormat="1" ht="12" customHeight="1">
      <c r="A165" s="21" t="s">
        <v>34</v>
      </c>
      <c r="B165" s="4"/>
      <c r="C165" s="73"/>
      <c r="D165" s="73"/>
      <c r="E165" s="9" t="s">
        <v>114</v>
      </c>
      <c r="F165" s="9"/>
      <c r="G165" s="49">
        <f aca="true" t="shared" si="29" ref="G165:J166">G166</f>
        <v>21845000</v>
      </c>
      <c r="H165" s="49">
        <f t="shared" si="29"/>
        <v>22617000</v>
      </c>
      <c r="I165" s="49">
        <f t="shared" si="29"/>
        <v>56435000</v>
      </c>
      <c r="J165" s="49">
        <f t="shared" si="29"/>
        <v>55732000</v>
      </c>
      <c r="K165" s="52">
        <f t="shared" si="21"/>
        <v>78280000</v>
      </c>
      <c r="L165" s="52">
        <f t="shared" si="22"/>
        <v>78349000</v>
      </c>
    </row>
    <row r="166" spans="1:12" s="29" customFormat="1" ht="15.75" customHeight="1">
      <c r="A166" s="21" t="s">
        <v>31</v>
      </c>
      <c r="B166" s="4"/>
      <c r="C166" s="73"/>
      <c r="D166" s="73"/>
      <c r="E166" s="9" t="s">
        <v>115</v>
      </c>
      <c r="F166" s="9"/>
      <c r="G166" s="49">
        <f t="shared" si="29"/>
        <v>21845000</v>
      </c>
      <c r="H166" s="49">
        <f t="shared" si="29"/>
        <v>22617000</v>
      </c>
      <c r="I166" s="49">
        <f t="shared" si="29"/>
        <v>56435000</v>
      </c>
      <c r="J166" s="49">
        <f t="shared" si="29"/>
        <v>55732000</v>
      </c>
      <c r="K166" s="52">
        <f t="shared" si="21"/>
        <v>78280000</v>
      </c>
      <c r="L166" s="52">
        <f t="shared" si="22"/>
        <v>78349000</v>
      </c>
    </row>
    <row r="167" spans="1:12" s="56" customFormat="1" ht="14.25" customHeight="1">
      <c r="A167" s="18" t="s">
        <v>32</v>
      </c>
      <c r="B167" s="3"/>
      <c r="C167" s="74"/>
      <c r="D167" s="74"/>
      <c r="E167" s="2"/>
      <c r="F167" s="2" t="s">
        <v>92</v>
      </c>
      <c r="G167" s="50">
        <v>21845000</v>
      </c>
      <c r="H167" s="50">
        <v>22617000</v>
      </c>
      <c r="I167" s="50">
        <v>56435000</v>
      </c>
      <c r="J167" s="50">
        <v>55732000</v>
      </c>
      <c r="K167" s="46">
        <f t="shared" si="21"/>
        <v>78280000</v>
      </c>
      <c r="L167" s="46">
        <f t="shared" si="22"/>
        <v>78349000</v>
      </c>
    </row>
    <row r="168" spans="1:12" s="29" customFormat="1" ht="13.5" customHeight="1">
      <c r="A168" s="21" t="s">
        <v>35</v>
      </c>
      <c r="B168" s="4"/>
      <c r="C168" s="73"/>
      <c r="D168" s="73"/>
      <c r="E168" s="9" t="s">
        <v>116</v>
      </c>
      <c r="F168" s="9"/>
      <c r="G168" s="49">
        <f aca="true" t="shared" si="30" ref="G168:J169">G169</f>
        <v>6052000</v>
      </c>
      <c r="H168" s="49">
        <f t="shared" si="30"/>
        <v>6451000</v>
      </c>
      <c r="I168" s="49">
        <f t="shared" si="30"/>
        <v>0</v>
      </c>
      <c r="J168" s="49">
        <f t="shared" si="30"/>
        <v>0</v>
      </c>
      <c r="K168" s="52">
        <f t="shared" si="21"/>
        <v>6052000</v>
      </c>
      <c r="L168" s="52">
        <f t="shared" si="22"/>
        <v>6451000</v>
      </c>
    </row>
    <row r="169" spans="1:12" s="29" customFormat="1" ht="12.75" customHeight="1">
      <c r="A169" s="21" t="s">
        <v>31</v>
      </c>
      <c r="B169" s="4"/>
      <c r="C169" s="73"/>
      <c r="D169" s="73"/>
      <c r="E169" s="9" t="s">
        <v>117</v>
      </c>
      <c r="F169" s="9"/>
      <c r="G169" s="49">
        <f t="shared" si="30"/>
        <v>6052000</v>
      </c>
      <c r="H169" s="49">
        <f t="shared" si="30"/>
        <v>6451000</v>
      </c>
      <c r="I169" s="49">
        <f t="shared" si="30"/>
        <v>0</v>
      </c>
      <c r="J169" s="49">
        <f t="shared" si="30"/>
        <v>0</v>
      </c>
      <c r="K169" s="52">
        <f t="shared" si="21"/>
        <v>6052000</v>
      </c>
      <c r="L169" s="52">
        <f t="shared" si="22"/>
        <v>6451000</v>
      </c>
    </row>
    <row r="170" spans="1:12" s="56" customFormat="1" ht="15" customHeight="1">
      <c r="A170" s="18" t="s">
        <v>32</v>
      </c>
      <c r="B170" s="3"/>
      <c r="C170" s="74"/>
      <c r="D170" s="74"/>
      <c r="E170" s="2"/>
      <c r="F170" s="2" t="s">
        <v>92</v>
      </c>
      <c r="G170" s="50">
        <v>6052000</v>
      </c>
      <c r="H170" s="50">
        <v>6451000</v>
      </c>
      <c r="I170" s="50"/>
      <c r="J170" s="50"/>
      <c r="K170" s="46">
        <f t="shared" si="21"/>
        <v>6052000</v>
      </c>
      <c r="L170" s="46">
        <f t="shared" si="22"/>
        <v>6451000</v>
      </c>
    </row>
    <row r="171" spans="1:12" s="29" customFormat="1" ht="12.75">
      <c r="A171" s="21" t="s">
        <v>36</v>
      </c>
      <c r="B171" s="4"/>
      <c r="C171" s="73"/>
      <c r="D171" s="73"/>
      <c r="E171" s="9" t="s">
        <v>118</v>
      </c>
      <c r="F171" s="9"/>
      <c r="G171" s="49">
        <f aca="true" t="shared" si="31" ref="G171:J172">G172</f>
        <v>0</v>
      </c>
      <c r="H171" s="49">
        <f t="shared" si="31"/>
        <v>0</v>
      </c>
      <c r="I171" s="49">
        <f t="shared" si="31"/>
        <v>7515000</v>
      </c>
      <c r="J171" s="49">
        <f t="shared" si="31"/>
        <v>7515000</v>
      </c>
      <c r="K171" s="52">
        <f t="shared" si="21"/>
        <v>7515000</v>
      </c>
      <c r="L171" s="52">
        <f t="shared" si="22"/>
        <v>7515000</v>
      </c>
    </row>
    <row r="172" spans="1:12" s="29" customFormat="1" ht="12" customHeight="1">
      <c r="A172" s="21" t="s">
        <v>31</v>
      </c>
      <c r="B172" s="4"/>
      <c r="C172" s="73"/>
      <c r="D172" s="73"/>
      <c r="E172" s="9" t="s">
        <v>119</v>
      </c>
      <c r="F172" s="9"/>
      <c r="G172" s="49">
        <f t="shared" si="31"/>
        <v>0</v>
      </c>
      <c r="H172" s="49">
        <f t="shared" si="31"/>
        <v>0</v>
      </c>
      <c r="I172" s="49">
        <f t="shared" si="31"/>
        <v>7515000</v>
      </c>
      <c r="J172" s="49">
        <f t="shared" si="31"/>
        <v>7515000</v>
      </c>
      <c r="K172" s="52">
        <f t="shared" si="21"/>
        <v>7515000</v>
      </c>
      <c r="L172" s="52">
        <f t="shared" si="22"/>
        <v>7515000</v>
      </c>
    </row>
    <row r="173" spans="1:12" ht="13.5" customHeight="1">
      <c r="A173" s="18" t="s">
        <v>32</v>
      </c>
      <c r="B173" s="3"/>
      <c r="C173" s="74"/>
      <c r="D173" s="74"/>
      <c r="E173" s="2"/>
      <c r="F173" s="2" t="s">
        <v>92</v>
      </c>
      <c r="G173" s="46"/>
      <c r="H173" s="46"/>
      <c r="I173" s="46">
        <v>7515000</v>
      </c>
      <c r="J173" s="46">
        <v>7515000</v>
      </c>
      <c r="K173" s="46">
        <f t="shared" si="21"/>
        <v>7515000</v>
      </c>
      <c r="L173" s="46">
        <f t="shared" si="22"/>
        <v>7515000</v>
      </c>
    </row>
    <row r="174" spans="1:12" s="29" customFormat="1" ht="12.75" customHeight="1">
      <c r="A174" s="32" t="s">
        <v>37</v>
      </c>
      <c r="B174" s="41"/>
      <c r="C174" s="34"/>
      <c r="D174" s="34"/>
      <c r="E174" s="34" t="s">
        <v>120</v>
      </c>
      <c r="F174" s="34"/>
      <c r="G174" s="52">
        <f aca="true" t="shared" si="32" ref="G174:J175">G175</f>
        <v>0</v>
      </c>
      <c r="H174" s="52">
        <f t="shared" si="32"/>
        <v>0</v>
      </c>
      <c r="I174" s="52">
        <f t="shared" si="32"/>
        <v>853000</v>
      </c>
      <c r="J174" s="52">
        <f t="shared" si="32"/>
        <v>853000</v>
      </c>
      <c r="K174" s="52">
        <f t="shared" si="21"/>
        <v>853000</v>
      </c>
      <c r="L174" s="52">
        <f t="shared" si="22"/>
        <v>853000</v>
      </c>
    </row>
    <row r="175" spans="1:12" s="29" customFormat="1" ht="13.5" customHeight="1">
      <c r="A175" s="32" t="s">
        <v>286</v>
      </c>
      <c r="B175" s="41"/>
      <c r="C175" s="34"/>
      <c r="D175" s="34"/>
      <c r="E175" s="34" t="s">
        <v>287</v>
      </c>
      <c r="F175" s="34"/>
      <c r="G175" s="52">
        <f t="shared" si="32"/>
        <v>0</v>
      </c>
      <c r="H175" s="52">
        <f t="shared" si="32"/>
        <v>0</v>
      </c>
      <c r="I175" s="52">
        <f t="shared" si="32"/>
        <v>853000</v>
      </c>
      <c r="J175" s="52">
        <f t="shared" si="32"/>
        <v>853000</v>
      </c>
      <c r="K175" s="52">
        <f t="shared" si="21"/>
        <v>853000</v>
      </c>
      <c r="L175" s="52">
        <f t="shared" si="22"/>
        <v>853000</v>
      </c>
    </row>
    <row r="176" spans="1:12" ht="13.5" customHeight="1">
      <c r="A176" s="35" t="s">
        <v>32</v>
      </c>
      <c r="B176" s="39"/>
      <c r="C176" s="36"/>
      <c r="D176" s="36"/>
      <c r="E176" s="36"/>
      <c r="F176" s="36" t="s">
        <v>92</v>
      </c>
      <c r="G176" s="46"/>
      <c r="H176" s="46"/>
      <c r="I176" s="46">
        <v>853000</v>
      </c>
      <c r="J176" s="46">
        <v>853000</v>
      </c>
      <c r="K176" s="46">
        <f t="shared" si="21"/>
        <v>853000</v>
      </c>
      <c r="L176" s="46">
        <f t="shared" si="22"/>
        <v>853000</v>
      </c>
    </row>
    <row r="177" spans="1:12" s="29" customFormat="1" ht="14.25" customHeight="1">
      <c r="A177" s="21" t="s">
        <v>184</v>
      </c>
      <c r="B177" s="4"/>
      <c r="C177" s="9"/>
      <c r="D177" s="9"/>
      <c r="E177" s="9" t="s">
        <v>185</v>
      </c>
      <c r="F177" s="9"/>
      <c r="G177" s="49">
        <f aca="true" t="shared" si="33" ref="G177:J178">G178</f>
        <v>209000</v>
      </c>
      <c r="H177" s="49">
        <f t="shared" si="33"/>
        <v>211000</v>
      </c>
      <c r="I177" s="49">
        <f t="shared" si="33"/>
        <v>0</v>
      </c>
      <c r="J177" s="49">
        <f t="shared" si="33"/>
        <v>0</v>
      </c>
      <c r="K177" s="52">
        <f t="shared" si="21"/>
        <v>209000</v>
      </c>
      <c r="L177" s="52">
        <f t="shared" si="22"/>
        <v>211000</v>
      </c>
    </row>
    <row r="178" spans="1:12" s="29" customFormat="1" ht="24" customHeight="1">
      <c r="A178" s="21" t="s">
        <v>314</v>
      </c>
      <c r="B178" s="4"/>
      <c r="C178" s="9"/>
      <c r="D178" s="9"/>
      <c r="E178" s="9" t="s">
        <v>315</v>
      </c>
      <c r="F178" s="9"/>
      <c r="G178" s="49">
        <f t="shared" si="33"/>
        <v>209000</v>
      </c>
      <c r="H178" s="49">
        <f t="shared" si="33"/>
        <v>211000</v>
      </c>
      <c r="I178" s="49">
        <f t="shared" si="33"/>
        <v>0</v>
      </c>
      <c r="J178" s="49">
        <f t="shared" si="33"/>
        <v>0</v>
      </c>
      <c r="K178" s="52">
        <f t="shared" si="21"/>
        <v>209000</v>
      </c>
      <c r="L178" s="52">
        <f t="shared" si="22"/>
        <v>211000</v>
      </c>
    </row>
    <row r="179" spans="1:12" s="56" customFormat="1" ht="12.75" customHeight="1">
      <c r="A179" s="18" t="s">
        <v>10</v>
      </c>
      <c r="B179" s="3"/>
      <c r="C179" s="2"/>
      <c r="D179" s="2"/>
      <c r="E179" s="2"/>
      <c r="F179" s="2" t="s">
        <v>88</v>
      </c>
      <c r="G179" s="50">
        <v>209000</v>
      </c>
      <c r="H179" s="50">
        <v>211000</v>
      </c>
      <c r="I179" s="50"/>
      <c r="J179" s="50"/>
      <c r="K179" s="46">
        <f t="shared" si="21"/>
        <v>209000</v>
      </c>
      <c r="L179" s="46">
        <f t="shared" si="22"/>
        <v>211000</v>
      </c>
    </row>
    <row r="180" spans="1:12" s="44" customFormat="1" ht="15" customHeight="1">
      <c r="A180" s="20" t="s">
        <v>38</v>
      </c>
      <c r="B180" s="6"/>
      <c r="C180" s="75" t="s">
        <v>121</v>
      </c>
      <c r="D180" s="75"/>
      <c r="E180" s="7"/>
      <c r="F180" s="7"/>
      <c r="G180" s="48">
        <f>G184+G191+G181</f>
        <v>53000</v>
      </c>
      <c r="H180" s="48">
        <f>H184+H191+H181</f>
        <v>54000</v>
      </c>
      <c r="I180" s="48">
        <f>I184+I191+I181</f>
        <v>1473000</v>
      </c>
      <c r="J180" s="48">
        <f>J184+J191+J181</f>
        <v>1528000</v>
      </c>
      <c r="K180" s="51">
        <f t="shared" si="21"/>
        <v>1526000</v>
      </c>
      <c r="L180" s="51">
        <f t="shared" si="22"/>
        <v>1582000</v>
      </c>
    </row>
    <row r="181" spans="1:12" s="29" customFormat="1" ht="14.25" customHeight="1">
      <c r="A181" s="21" t="s">
        <v>57</v>
      </c>
      <c r="B181" s="4"/>
      <c r="C181" s="73"/>
      <c r="D181" s="73"/>
      <c r="E181" s="9" t="s">
        <v>146</v>
      </c>
      <c r="F181" s="9"/>
      <c r="G181" s="49">
        <f aca="true" t="shared" si="34" ref="G181:J182">G182</f>
        <v>0</v>
      </c>
      <c r="H181" s="49">
        <f t="shared" si="34"/>
        <v>0</v>
      </c>
      <c r="I181" s="49">
        <f t="shared" si="34"/>
        <v>1000000</v>
      </c>
      <c r="J181" s="49">
        <f t="shared" si="34"/>
        <v>1045000</v>
      </c>
      <c r="K181" s="52">
        <f t="shared" si="21"/>
        <v>1000000</v>
      </c>
      <c r="L181" s="52">
        <f t="shared" si="22"/>
        <v>1045000</v>
      </c>
    </row>
    <row r="182" spans="1:12" s="29" customFormat="1" ht="12.75">
      <c r="A182" s="21" t="s">
        <v>58</v>
      </c>
      <c r="B182" s="4"/>
      <c r="C182" s="73"/>
      <c r="D182" s="73"/>
      <c r="E182" s="9" t="s">
        <v>147</v>
      </c>
      <c r="F182" s="9"/>
      <c r="G182" s="49">
        <f t="shared" si="34"/>
        <v>0</v>
      </c>
      <c r="H182" s="49">
        <f t="shared" si="34"/>
        <v>0</v>
      </c>
      <c r="I182" s="49">
        <f t="shared" si="34"/>
        <v>1000000</v>
      </c>
      <c r="J182" s="49">
        <f t="shared" si="34"/>
        <v>1045000</v>
      </c>
      <c r="K182" s="52">
        <f t="shared" si="21"/>
        <v>1000000</v>
      </c>
      <c r="L182" s="52">
        <f t="shared" si="22"/>
        <v>1045000</v>
      </c>
    </row>
    <row r="183" spans="1:12" s="56" customFormat="1" ht="15" customHeight="1">
      <c r="A183" s="18" t="s">
        <v>10</v>
      </c>
      <c r="B183" s="3"/>
      <c r="C183" s="74"/>
      <c r="D183" s="74"/>
      <c r="E183" s="2"/>
      <c r="F183" s="2" t="s">
        <v>88</v>
      </c>
      <c r="G183" s="45"/>
      <c r="H183" s="45"/>
      <c r="I183" s="45">
        <v>1000000</v>
      </c>
      <c r="J183" s="45">
        <v>1045000</v>
      </c>
      <c r="K183" s="46">
        <f t="shared" si="21"/>
        <v>1000000</v>
      </c>
      <c r="L183" s="46">
        <f t="shared" si="22"/>
        <v>1045000</v>
      </c>
    </row>
    <row r="184" spans="1:12" s="29" customFormat="1" ht="14.25" customHeight="1">
      <c r="A184" s="21" t="s">
        <v>21</v>
      </c>
      <c r="B184" s="4"/>
      <c r="C184" s="73"/>
      <c r="D184" s="73"/>
      <c r="E184" s="9" t="s">
        <v>77</v>
      </c>
      <c r="F184" s="9"/>
      <c r="G184" s="49">
        <f>G185+G187+G189</f>
        <v>0</v>
      </c>
      <c r="H184" s="49">
        <f>H185+H187+H189</f>
        <v>0</v>
      </c>
      <c r="I184" s="49">
        <f>I185+I187+I189</f>
        <v>473000</v>
      </c>
      <c r="J184" s="49">
        <f>J185+J187+J189</f>
        <v>483000</v>
      </c>
      <c r="K184" s="52">
        <f t="shared" si="21"/>
        <v>473000</v>
      </c>
      <c r="L184" s="52">
        <f t="shared" si="22"/>
        <v>483000</v>
      </c>
    </row>
    <row r="185" spans="1:12" s="29" customFormat="1" ht="27" customHeight="1">
      <c r="A185" s="21" t="s">
        <v>206</v>
      </c>
      <c r="B185" s="4"/>
      <c r="C185" s="73"/>
      <c r="D185" s="73"/>
      <c r="E185" s="9" t="s">
        <v>154</v>
      </c>
      <c r="F185" s="9"/>
      <c r="G185" s="49">
        <f>G186</f>
        <v>0</v>
      </c>
      <c r="H185" s="49">
        <f>H186</f>
        <v>0</v>
      </c>
      <c r="I185" s="49">
        <f>I186</f>
        <v>185000</v>
      </c>
      <c r="J185" s="49">
        <f>J186</f>
        <v>195000</v>
      </c>
      <c r="K185" s="52">
        <f t="shared" si="21"/>
        <v>185000</v>
      </c>
      <c r="L185" s="52">
        <f t="shared" si="22"/>
        <v>195000</v>
      </c>
    </row>
    <row r="186" spans="1:12" ht="13.5" customHeight="1">
      <c r="A186" s="18" t="s">
        <v>267</v>
      </c>
      <c r="B186" s="3"/>
      <c r="C186" s="2"/>
      <c r="D186" s="2"/>
      <c r="E186" s="2"/>
      <c r="F186" s="2" t="s">
        <v>268</v>
      </c>
      <c r="G186" s="46"/>
      <c r="H186" s="46"/>
      <c r="I186" s="46">
        <v>185000</v>
      </c>
      <c r="J186" s="46">
        <v>195000</v>
      </c>
      <c r="K186" s="46">
        <f t="shared" si="21"/>
        <v>185000</v>
      </c>
      <c r="L186" s="46">
        <f t="shared" si="22"/>
        <v>195000</v>
      </c>
    </row>
    <row r="187" spans="1:12" s="29" customFormat="1" ht="51" customHeight="1">
      <c r="A187" s="21" t="s">
        <v>239</v>
      </c>
      <c r="B187" s="4"/>
      <c r="C187" s="9"/>
      <c r="D187" s="9"/>
      <c r="E187" s="9" t="s">
        <v>154</v>
      </c>
      <c r="F187" s="9"/>
      <c r="G187" s="49">
        <f>G188</f>
        <v>0</v>
      </c>
      <c r="H187" s="49">
        <f>H188</f>
        <v>0</v>
      </c>
      <c r="I187" s="49">
        <f>I188</f>
        <v>288000</v>
      </c>
      <c r="J187" s="49">
        <f>J188</f>
        <v>288000</v>
      </c>
      <c r="K187" s="52">
        <f t="shared" si="21"/>
        <v>288000</v>
      </c>
      <c r="L187" s="52">
        <f t="shared" si="22"/>
        <v>288000</v>
      </c>
    </row>
    <row r="188" spans="1:12" ht="14.25" customHeight="1">
      <c r="A188" s="18" t="s">
        <v>267</v>
      </c>
      <c r="B188" s="3"/>
      <c r="C188" s="2"/>
      <c r="D188" s="2"/>
      <c r="E188" s="2"/>
      <c r="F188" s="2" t="s">
        <v>268</v>
      </c>
      <c r="G188" s="46"/>
      <c r="H188" s="46"/>
      <c r="I188" s="46">
        <v>288000</v>
      </c>
      <c r="J188" s="46">
        <v>288000</v>
      </c>
      <c r="K188" s="46">
        <f t="shared" si="21"/>
        <v>288000</v>
      </c>
      <c r="L188" s="46">
        <f t="shared" si="22"/>
        <v>288000</v>
      </c>
    </row>
    <row r="189" spans="1:12" ht="27" customHeight="1">
      <c r="A189" s="21" t="s">
        <v>237</v>
      </c>
      <c r="B189" s="3"/>
      <c r="C189" s="2"/>
      <c r="D189" s="2"/>
      <c r="E189" s="2" t="s">
        <v>238</v>
      </c>
      <c r="F189" s="2"/>
      <c r="G189" s="47">
        <f>G190</f>
        <v>0</v>
      </c>
      <c r="H189" s="47">
        <f>H190</f>
        <v>0</v>
      </c>
      <c r="I189" s="47">
        <f>I190</f>
        <v>0</v>
      </c>
      <c r="J189" s="47">
        <f>J190</f>
        <v>0</v>
      </c>
      <c r="K189" s="52">
        <f t="shared" si="21"/>
        <v>0</v>
      </c>
      <c r="L189" s="52">
        <f t="shared" si="22"/>
        <v>0</v>
      </c>
    </row>
    <row r="190" spans="1:12" ht="11.25" customHeight="1">
      <c r="A190" s="18" t="s">
        <v>270</v>
      </c>
      <c r="B190" s="3"/>
      <c r="C190" s="2"/>
      <c r="D190" s="2"/>
      <c r="E190" s="2"/>
      <c r="F190" s="2" t="s">
        <v>94</v>
      </c>
      <c r="G190" s="46"/>
      <c r="H190" s="46"/>
      <c r="I190" s="46"/>
      <c r="J190" s="46"/>
      <c r="K190" s="46">
        <f t="shared" si="21"/>
        <v>0</v>
      </c>
      <c r="L190" s="46">
        <f t="shared" si="22"/>
        <v>0</v>
      </c>
    </row>
    <row r="191" spans="1:12" ht="13.5" customHeight="1">
      <c r="A191" s="18" t="s">
        <v>184</v>
      </c>
      <c r="B191" s="3"/>
      <c r="C191" s="2"/>
      <c r="D191" s="2"/>
      <c r="E191" s="2" t="s">
        <v>185</v>
      </c>
      <c r="F191" s="2" t="s">
        <v>87</v>
      </c>
      <c r="G191" s="47">
        <f>G192+G194</f>
        <v>53000</v>
      </c>
      <c r="H191" s="47">
        <f>H192+H194</f>
        <v>54000</v>
      </c>
      <c r="I191" s="47">
        <f>I192+I194</f>
        <v>0</v>
      </c>
      <c r="J191" s="47">
        <f>J192+J194</f>
        <v>0</v>
      </c>
      <c r="K191" s="46">
        <f t="shared" si="21"/>
        <v>53000</v>
      </c>
      <c r="L191" s="46">
        <f t="shared" si="22"/>
        <v>54000</v>
      </c>
    </row>
    <row r="192" spans="1:12" s="29" customFormat="1" ht="37.5" customHeight="1">
      <c r="A192" s="21" t="s">
        <v>198</v>
      </c>
      <c r="B192" s="4"/>
      <c r="C192" s="9"/>
      <c r="D192" s="9"/>
      <c r="E192" s="9" t="s">
        <v>202</v>
      </c>
      <c r="F192" s="9"/>
      <c r="G192" s="49">
        <f>G193</f>
        <v>0</v>
      </c>
      <c r="H192" s="49">
        <f>H193</f>
        <v>0</v>
      </c>
      <c r="I192" s="49">
        <f>I193</f>
        <v>0</v>
      </c>
      <c r="J192" s="49">
        <f>J193</f>
        <v>0</v>
      </c>
      <c r="K192" s="52">
        <f t="shared" si="21"/>
        <v>0</v>
      </c>
      <c r="L192" s="52">
        <f t="shared" si="22"/>
        <v>0</v>
      </c>
    </row>
    <row r="193" spans="1:12" s="56" customFormat="1" ht="12.75" customHeight="1">
      <c r="A193" s="18" t="s">
        <v>270</v>
      </c>
      <c r="B193" s="3"/>
      <c r="C193" s="2"/>
      <c r="D193" s="2"/>
      <c r="E193" s="2"/>
      <c r="F193" s="2" t="s">
        <v>94</v>
      </c>
      <c r="G193" s="50"/>
      <c r="H193" s="50"/>
      <c r="I193" s="50"/>
      <c r="J193" s="50"/>
      <c r="K193" s="46">
        <f t="shared" si="21"/>
        <v>0</v>
      </c>
      <c r="L193" s="46">
        <f t="shared" si="22"/>
        <v>0</v>
      </c>
    </row>
    <row r="194" spans="1:12" s="29" customFormat="1" ht="26.25" customHeight="1">
      <c r="A194" s="21" t="s">
        <v>269</v>
      </c>
      <c r="B194" s="4"/>
      <c r="C194" s="9"/>
      <c r="D194" s="9"/>
      <c r="E194" s="9" t="s">
        <v>203</v>
      </c>
      <c r="F194" s="9"/>
      <c r="G194" s="49">
        <f>G195</f>
        <v>53000</v>
      </c>
      <c r="H194" s="49">
        <f>H195</f>
        <v>54000</v>
      </c>
      <c r="I194" s="49">
        <f>I195</f>
        <v>0</v>
      </c>
      <c r="J194" s="49">
        <f>J195</f>
        <v>0</v>
      </c>
      <c r="K194" s="52">
        <f t="shared" si="21"/>
        <v>53000</v>
      </c>
      <c r="L194" s="52">
        <f t="shared" si="22"/>
        <v>54000</v>
      </c>
    </row>
    <row r="195" spans="1:12" s="56" customFormat="1" ht="14.25" customHeight="1">
      <c r="A195" s="18" t="s">
        <v>267</v>
      </c>
      <c r="B195" s="3"/>
      <c r="C195" s="2"/>
      <c r="D195" s="2"/>
      <c r="E195" s="2"/>
      <c r="F195" s="2" t="s">
        <v>268</v>
      </c>
      <c r="G195" s="50">
        <v>53000</v>
      </c>
      <c r="H195" s="50">
        <v>54000</v>
      </c>
      <c r="I195" s="50"/>
      <c r="J195" s="50"/>
      <c r="K195" s="46">
        <f t="shared" si="21"/>
        <v>53000</v>
      </c>
      <c r="L195" s="46">
        <f t="shared" si="22"/>
        <v>54000</v>
      </c>
    </row>
    <row r="196" spans="1:12" s="44" customFormat="1" ht="13.5" customHeight="1">
      <c r="A196" s="20" t="s">
        <v>39</v>
      </c>
      <c r="B196" s="6"/>
      <c r="C196" s="75" t="s">
        <v>122</v>
      </c>
      <c r="D196" s="75"/>
      <c r="E196" s="7"/>
      <c r="F196" s="7"/>
      <c r="G196" s="48">
        <f>G197+G200</f>
        <v>7333000</v>
      </c>
      <c r="H196" s="48">
        <f>H197+H200</f>
        <v>7428000</v>
      </c>
      <c r="I196" s="48">
        <f>I197+I200</f>
        <v>364000</v>
      </c>
      <c r="J196" s="48">
        <f>J197+J200</f>
        <v>364000</v>
      </c>
      <c r="K196" s="51">
        <f t="shared" si="21"/>
        <v>7697000</v>
      </c>
      <c r="L196" s="51">
        <f t="shared" si="22"/>
        <v>7792000</v>
      </c>
    </row>
    <row r="197" spans="1:12" s="29" customFormat="1" ht="39" customHeight="1">
      <c r="A197" s="21" t="s">
        <v>8</v>
      </c>
      <c r="B197" s="4"/>
      <c r="C197" s="73"/>
      <c r="D197" s="73"/>
      <c r="E197" s="9" t="s">
        <v>73</v>
      </c>
      <c r="F197" s="9"/>
      <c r="G197" s="52">
        <f aca="true" t="shared" si="35" ref="G197:J198">G198</f>
        <v>2144000</v>
      </c>
      <c r="H197" s="52">
        <f t="shared" si="35"/>
        <v>2184000</v>
      </c>
      <c r="I197" s="52">
        <f t="shared" si="35"/>
        <v>364000</v>
      </c>
      <c r="J197" s="52">
        <f t="shared" si="35"/>
        <v>364000</v>
      </c>
      <c r="K197" s="52">
        <f t="shared" si="21"/>
        <v>2508000</v>
      </c>
      <c r="L197" s="52">
        <f t="shared" si="22"/>
        <v>2548000</v>
      </c>
    </row>
    <row r="198" spans="1:12" s="29" customFormat="1" ht="12.75">
      <c r="A198" s="21" t="s">
        <v>9</v>
      </c>
      <c r="B198" s="4"/>
      <c r="C198" s="73"/>
      <c r="D198" s="73"/>
      <c r="E198" s="9" t="s">
        <v>74</v>
      </c>
      <c r="F198" s="9"/>
      <c r="G198" s="49">
        <f t="shared" si="35"/>
        <v>2144000</v>
      </c>
      <c r="H198" s="49">
        <f t="shared" si="35"/>
        <v>2184000</v>
      </c>
      <c r="I198" s="49">
        <f t="shared" si="35"/>
        <v>364000</v>
      </c>
      <c r="J198" s="49">
        <f t="shared" si="35"/>
        <v>364000</v>
      </c>
      <c r="K198" s="52">
        <f t="shared" si="21"/>
        <v>2508000</v>
      </c>
      <c r="L198" s="52">
        <f t="shared" si="22"/>
        <v>2548000</v>
      </c>
    </row>
    <row r="199" spans="1:12" s="56" customFormat="1" ht="15" customHeight="1">
      <c r="A199" s="18" t="s">
        <v>10</v>
      </c>
      <c r="B199" s="3"/>
      <c r="C199" s="74"/>
      <c r="D199" s="74"/>
      <c r="E199" s="2"/>
      <c r="F199" s="2" t="s">
        <v>88</v>
      </c>
      <c r="G199" s="50">
        <v>2144000</v>
      </c>
      <c r="H199" s="50">
        <v>2184000</v>
      </c>
      <c r="I199" s="50">
        <v>364000</v>
      </c>
      <c r="J199" s="50">
        <v>364000</v>
      </c>
      <c r="K199" s="46">
        <f t="shared" si="21"/>
        <v>2508000</v>
      </c>
      <c r="L199" s="46">
        <f t="shared" si="22"/>
        <v>2548000</v>
      </c>
    </row>
    <row r="200" spans="1:12" s="29" customFormat="1" ht="51.75" customHeight="1">
      <c r="A200" s="21" t="s">
        <v>40</v>
      </c>
      <c r="B200" s="4"/>
      <c r="C200" s="73"/>
      <c r="D200" s="73"/>
      <c r="E200" s="9" t="s">
        <v>123</v>
      </c>
      <c r="F200" s="9"/>
      <c r="G200" s="49">
        <f aca="true" t="shared" si="36" ref="G200:J201">G201</f>
        <v>5189000</v>
      </c>
      <c r="H200" s="49">
        <f t="shared" si="36"/>
        <v>5244000</v>
      </c>
      <c r="I200" s="49">
        <f t="shared" si="36"/>
        <v>0</v>
      </c>
      <c r="J200" s="49">
        <f t="shared" si="36"/>
        <v>0</v>
      </c>
      <c r="K200" s="52">
        <f t="shared" si="21"/>
        <v>5189000</v>
      </c>
      <c r="L200" s="52">
        <f t="shared" si="22"/>
        <v>5244000</v>
      </c>
    </row>
    <row r="201" spans="1:12" s="29" customFormat="1" ht="15" customHeight="1">
      <c r="A201" s="21" t="s">
        <v>31</v>
      </c>
      <c r="B201" s="4"/>
      <c r="C201" s="73"/>
      <c r="D201" s="73"/>
      <c r="E201" s="9" t="s">
        <v>124</v>
      </c>
      <c r="F201" s="9"/>
      <c r="G201" s="49">
        <f t="shared" si="36"/>
        <v>5189000</v>
      </c>
      <c r="H201" s="49">
        <f t="shared" si="36"/>
        <v>5244000</v>
      </c>
      <c r="I201" s="49">
        <f t="shared" si="36"/>
        <v>0</v>
      </c>
      <c r="J201" s="49">
        <f t="shared" si="36"/>
        <v>0</v>
      </c>
      <c r="K201" s="52">
        <f t="shared" si="21"/>
        <v>5189000</v>
      </c>
      <c r="L201" s="52">
        <f t="shared" si="22"/>
        <v>5244000</v>
      </c>
    </row>
    <row r="202" spans="1:12" s="56" customFormat="1" ht="12" customHeight="1">
      <c r="A202" s="18" t="s">
        <v>32</v>
      </c>
      <c r="B202" s="3"/>
      <c r="C202" s="74"/>
      <c r="D202" s="74"/>
      <c r="E202" s="2"/>
      <c r="F202" s="2" t="s">
        <v>92</v>
      </c>
      <c r="G202" s="50">
        <v>5189000</v>
      </c>
      <c r="H202" s="50">
        <v>5244000</v>
      </c>
      <c r="I202" s="50"/>
      <c r="J202" s="50"/>
      <c r="K202" s="46">
        <f t="shared" si="21"/>
        <v>5189000</v>
      </c>
      <c r="L202" s="46">
        <f t="shared" si="22"/>
        <v>5244000</v>
      </c>
    </row>
    <row r="203" spans="1:12" s="44" customFormat="1" ht="12.75">
      <c r="A203" s="20" t="s">
        <v>41</v>
      </c>
      <c r="B203" s="6"/>
      <c r="C203" s="75" t="s">
        <v>125</v>
      </c>
      <c r="D203" s="75"/>
      <c r="E203" s="7"/>
      <c r="F203" s="7"/>
      <c r="G203" s="48">
        <f>G204+G206+G209+G212</f>
        <v>10700</v>
      </c>
      <c r="H203" s="48">
        <f>H204+H206+H209+H212</f>
        <v>10700</v>
      </c>
      <c r="I203" s="48">
        <f>I204+I206+I209+I212</f>
        <v>16916148</v>
      </c>
      <c r="J203" s="48">
        <f>J204+J206+J209+J212</f>
        <v>16916148</v>
      </c>
      <c r="K203" s="51">
        <f aca="true" t="shared" si="37" ref="K203:K271">G203+I203</f>
        <v>16926848</v>
      </c>
      <c r="L203" s="51">
        <f aca="true" t="shared" si="38" ref="L203:L271">H203+J203</f>
        <v>16926848</v>
      </c>
    </row>
    <row r="204" spans="1:12" s="29" customFormat="1" ht="25.5" customHeight="1">
      <c r="A204" s="21" t="s">
        <v>42</v>
      </c>
      <c r="B204" s="4"/>
      <c r="C204" s="73"/>
      <c r="D204" s="73"/>
      <c r="E204" s="9" t="s">
        <v>127</v>
      </c>
      <c r="F204" s="9"/>
      <c r="G204" s="49">
        <f>G205</f>
        <v>0</v>
      </c>
      <c r="H204" s="49">
        <f>H205</f>
        <v>0</v>
      </c>
      <c r="I204" s="49">
        <f>I205</f>
        <v>264000</v>
      </c>
      <c r="J204" s="49">
        <f>J205</f>
        <v>264000</v>
      </c>
      <c r="K204" s="52">
        <f t="shared" si="37"/>
        <v>264000</v>
      </c>
      <c r="L204" s="52">
        <f t="shared" si="38"/>
        <v>264000</v>
      </c>
    </row>
    <row r="205" spans="1:12" ht="12.75">
      <c r="A205" s="18" t="s">
        <v>28</v>
      </c>
      <c r="B205" s="3"/>
      <c r="C205" s="74"/>
      <c r="D205" s="74"/>
      <c r="E205" s="2"/>
      <c r="F205" s="2" t="s">
        <v>93</v>
      </c>
      <c r="G205" s="46"/>
      <c r="H205" s="46"/>
      <c r="I205" s="46">
        <v>264000</v>
      </c>
      <c r="J205" s="46">
        <v>264000</v>
      </c>
      <c r="K205" s="46">
        <f t="shared" si="37"/>
        <v>264000</v>
      </c>
      <c r="L205" s="46">
        <f t="shared" si="38"/>
        <v>264000</v>
      </c>
    </row>
    <row r="206" spans="1:12" s="29" customFormat="1" ht="13.5" customHeight="1">
      <c r="A206" s="21" t="s">
        <v>37</v>
      </c>
      <c r="B206" s="4"/>
      <c r="C206" s="73"/>
      <c r="D206" s="73"/>
      <c r="E206" s="9" t="s">
        <v>120</v>
      </c>
      <c r="F206" s="9"/>
      <c r="G206" s="49">
        <f>G207</f>
        <v>0</v>
      </c>
      <c r="H206" s="49">
        <f>H207</f>
        <v>0</v>
      </c>
      <c r="I206" s="49">
        <f>I207</f>
        <v>16556148</v>
      </c>
      <c r="J206" s="49">
        <f>J207</f>
        <v>16556148</v>
      </c>
      <c r="K206" s="52">
        <f t="shared" si="37"/>
        <v>16556148</v>
      </c>
      <c r="L206" s="52">
        <f t="shared" si="38"/>
        <v>16556148</v>
      </c>
    </row>
    <row r="207" spans="1:12" s="29" customFormat="1" ht="24.75" customHeight="1">
      <c r="A207" s="21" t="s">
        <v>367</v>
      </c>
      <c r="B207" s="4"/>
      <c r="C207" s="73"/>
      <c r="D207" s="73"/>
      <c r="E207" s="9" t="s">
        <v>129</v>
      </c>
      <c r="F207" s="9" t="s">
        <v>87</v>
      </c>
      <c r="G207" s="49">
        <f>G208</f>
        <v>0</v>
      </c>
      <c r="H207" s="49">
        <f>H208</f>
        <v>0</v>
      </c>
      <c r="I207" s="49">
        <f>I208</f>
        <v>16556148</v>
      </c>
      <c r="J207" s="49">
        <f>J208</f>
        <v>16556148</v>
      </c>
      <c r="K207" s="52">
        <f t="shared" si="37"/>
        <v>16556148</v>
      </c>
      <c r="L207" s="52">
        <f t="shared" si="38"/>
        <v>16556148</v>
      </c>
    </row>
    <row r="208" spans="1:12" ht="12.75">
      <c r="A208" s="18" t="s">
        <v>28</v>
      </c>
      <c r="B208" s="3"/>
      <c r="C208" s="74"/>
      <c r="D208" s="74"/>
      <c r="E208" s="2"/>
      <c r="F208" s="2" t="s">
        <v>93</v>
      </c>
      <c r="G208" s="46"/>
      <c r="H208" s="46"/>
      <c r="I208" s="46">
        <v>16556148</v>
      </c>
      <c r="J208" s="46">
        <v>16556148</v>
      </c>
      <c r="K208" s="46">
        <f t="shared" si="37"/>
        <v>16556148</v>
      </c>
      <c r="L208" s="46">
        <f t="shared" si="38"/>
        <v>16556148</v>
      </c>
    </row>
    <row r="209" spans="1:12" s="29" customFormat="1" ht="12.75" customHeight="1">
      <c r="A209" s="21" t="s">
        <v>21</v>
      </c>
      <c r="B209" s="4"/>
      <c r="C209" s="73"/>
      <c r="D209" s="73"/>
      <c r="E209" s="9" t="s">
        <v>77</v>
      </c>
      <c r="F209" s="9"/>
      <c r="G209" s="49">
        <f aca="true" t="shared" si="39" ref="G209:J210">G210</f>
        <v>0</v>
      </c>
      <c r="H209" s="49">
        <f t="shared" si="39"/>
        <v>0</v>
      </c>
      <c r="I209" s="49">
        <f t="shared" si="39"/>
        <v>96000</v>
      </c>
      <c r="J209" s="49">
        <f t="shared" si="39"/>
        <v>96000</v>
      </c>
      <c r="K209" s="52">
        <f t="shared" si="37"/>
        <v>96000</v>
      </c>
      <c r="L209" s="52">
        <f t="shared" si="38"/>
        <v>96000</v>
      </c>
    </row>
    <row r="210" spans="1:12" s="29" customFormat="1" ht="12.75" customHeight="1">
      <c r="A210" s="21" t="s">
        <v>335</v>
      </c>
      <c r="B210" s="4"/>
      <c r="C210" s="9" t="s">
        <v>125</v>
      </c>
      <c r="D210" s="9"/>
      <c r="E210" s="9" t="s">
        <v>336</v>
      </c>
      <c r="F210" s="9"/>
      <c r="G210" s="49">
        <f t="shared" si="39"/>
        <v>0</v>
      </c>
      <c r="H210" s="49">
        <f t="shared" si="39"/>
        <v>0</v>
      </c>
      <c r="I210" s="49">
        <f t="shared" si="39"/>
        <v>96000</v>
      </c>
      <c r="J210" s="49">
        <f t="shared" si="39"/>
        <v>96000</v>
      </c>
      <c r="K210" s="52">
        <f t="shared" si="37"/>
        <v>96000</v>
      </c>
      <c r="L210" s="52">
        <f t="shared" si="38"/>
        <v>96000</v>
      </c>
    </row>
    <row r="211" spans="1:12" ht="15" customHeight="1">
      <c r="A211" s="18" t="s">
        <v>277</v>
      </c>
      <c r="B211" s="3"/>
      <c r="C211" s="2"/>
      <c r="D211" s="2"/>
      <c r="E211" s="2"/>
      <c r="F211" s="2" t="s">
        <v>95</v>
      </c>
      <c r="G211" s="46"/>
      <c r="H211" s="46"/>
      <c r="I211" s="46">
        <v>96000</v>
      </c>
      <c r="J211" s="46">
        <v>96000</v>
      </c>
      <c r="K211" s="46">
        <f t="shared" si="37"/>
        <v>96000</v>
      </c>
      <c r="L211" s="46">
        <f t="shared" si="38"/>
        <v>96000</v>
      </c>
    </row>
    <row r="212" spans="1:12" s="29" customFormat="1" ht="13.5" customHeight="1">
      <c r="A212" s="21" t="s">
        <v>184</v>
      </c>
      <c r="B212" s="4"/>
      <c r="C212" s="9"/>
      <c r="D212" s="9"/>
      <c r="E212" s="9" t="s">
        <v>185</v>
      </c>
      <c r="F212" s="9"/>
      <c r="G212" s="49">
        <f aca="true" t="shared" si="40" ref="G212:J213">G213</f>
        <v>10700</v>
      </c>
      <c r="H212" s="49">
        <f t="shared" si="40"/>
        <v>10700</v>
      </c>
      <c r="I212" s="49">
        <f t="shared" si="40"/>
        <v>0</v>
      </c>
      <c r="J212" s="49">
        <f t="shared" si="40"/>
        <v>0</v>
      </c>
      <c r="K212" s="52">
        <f t="shared" si="37"/>
        <v>10700</v>
      </c>
      <c r="L212" s="52">
        <f t="shared" si="38"/>
        <v>10700</v>
      </c>
    </row>
    <row r="213" spans="1:12" s="29" customFormat="1" ht="12.75">
      <c r="A213" s="21" t="s">
        <v>338</v>
      </c>
      <c r="B213" s="4"/>
      <c r="C213" s="9" t="s">
        <v>125</v>
      </c>
      <c r="D213" s="9"/>
      <c r="E213" s="9" t="s">
        <v>337</v>
      </c>
      <c r="F213" s="9"/>
      <c r="G213" s="49">
        <f t="shared" si="40"/>
        <v>10700</v>
      </c>
      <c r="H213" s="49">
        <f t="shared" si="40"/>
        <v>10700</v>
      </c>
      <c r="I213" s="49">
        <f t="shared" si="40"/>
        <v>0</v>
      </c>
      <c r="J213" s="49">
        <f t="shared" si="40"/>
        <v>0</v>
      </c>
      <c r="K213" s="52">
        <f t="shared" si="37"/>
        <v>10700</v>
      </c>
      <c r="L213" s="52">
        <f t="shared" si="38"/>
        <v>10700</v>
      </c>
    </row>
    <row r="214" spans="1:12" s="56" customFormat="1" ht="12.75" customHeight="1">
      <c r="A214" s="18" t="s">
        <v>277</v>
      </c>
      <c r="B214" s="3"/>
      <c r="C214" s="2"/>
      <c r="D214" s="2"/>
      <c r="E214" s="2"/>
      <c r="F214" s="2" t="s">
        <v>95</v>
      </c>
      <c r="G214" s="50">
        <v>10700</v>
      </c>
      <c r="H214" s="50">
        <v>10700</v>
      </c>
      <c r="I214" s="50"/>
      <c r="J214" s="50"/>
      <c r="K214" s="46">
        <f t="shared" si="37"/>
        <v>10700</v>
      </c>
      <c r="L214" s="46">
        <f t="shared" si="38"/>
        <v>10700</v>
      </c>
    </row>
    <row r="215" spans="1:12" ht="25.5" customHeight="1">
      <c r="A215" s="19" t="s">
        <v>43</v>
      </c>
      <c r="B215" s="5">
        <v>812</v>
      </c>
      <c r="C215" s="69"/>
      <c r="D215" s="69"/>
      <c r="E215" s="8"/>
      <c r="F215" s="8"/>
      <c r="G215" s="47">
        <f>G216+G220+G228+G243</f>
        <v>28130300</v>
      </c>
      <c r="H215" s="47">
        <f>H216+H220+H228+H243</f>
        <v>28682300</v>
      </c>
      <c r="I215" s="47">
        <f>I216+I220+I228+I243</f>
        <v>80000</v>
      </c>
      <c r="J215" s="47">
        <f>J216+J220+J228+J243</f>
        <v>80000</v>
      </c>
      <c r="K215" s="54">
        <f t="shared" si="37"/>
        <v>28210300</v>
      </c>
      <c r="L215" s="54">
        <f t="shared" si="38"/>
        <v>28762300</v>
      </c>
    </row>
    <row r="216" spans="1:12" s="44" customFormat="1" ht="12.75">
      <c r="A216" s="20" t="s">
        <v>33</v>
      </c>
      <c r="B216" s="6"/>
      <c r="C216" s="75" t="s">
        <v>113</v>
      </c>
      <c r="D216" s="75"/>
      <c r="E216" s="7"/>
      <c r="F216" s="7"/>
      <c r="G216" s="48">
        <f aca="true" t="shared" si="41" ref="G216:J218">G217</f>
        <v>1662000</v>
      </c>
      <c r="H216" s="48">
        <f t="shared" si="41"/>
        <v>1690000</v>
      </c>
      <c r="I216" s="48">
        <f t="shared" si="41"/>
        <v>0</v>
      </c>
      <c r="J216" s="48">
        <f t="shared" si="41"/>
        <v>0</v>
      </c>
      <c r="K216" s="51">
        <f t="shared" si="37"/>
        <v>1662000</v>
      </c>
      <c r="L216" s="51">
        <f t="shared" si="38"/>
        <v>1690000</v>
      </c>
    </row>
    <row r="217" spans="1:12" s="29" customFormat="1" ht="12.75" customHeight="1">
      <c r="A217" s="21" t="s">
        <v>35</v>
      </c>
      <c r="B217" s="4"/>
      <c r="C217" s="73"/>
      <c r="D217" s="73"/>
      <c r="E217" s="9" t="s">
        <v>116</v>
      </c>
      <c r="F217" s="9"/>
      <c r="G217" s="49">
        <f t="shared" si="41"/>
        <v>1662000</v>
      </c>
      <c r="H217" s="49">
        <f t="shared" si="41"/>
        <v>1690000</v>
      </c>
      <c r="I217" s="49">
        <f t="shared" si="41"/>
        <v>0</v>
      </c>
      <c r="J217" s="49">
        <f t="shared" si="41"/>
        <v>0</v>
      </c>
      <c r="K217" s="52">
        <f t="shared" si="37"/>
        <v>1662000</v>
      </c>
      <c r="L217" s="52">
        <f t="shared" si="38"/>
        <v>1690000</v>
      </c>
    </row>
    <row r="218" spans="1:12" s="29" customFormat="1" ht="12" customHeight="1">
      <c r="A218" s="21" t="s">
        <v>31</v>
      </c>
      <c r="B218" s="4"/>
      <c r="C218" s="73"/>
      <c r="D218" s="73"/>
      <c r="E218" s="9" t="s">
        <v>117</v>
      </c>
      <c r="F218" s="9"/>
      <c r="G218" s="49">
        <f t="shared" si="41"/>
        <v>1662000</v>
      </c>
      <c r="H218" s="49">
        <f t="shared" si="41"/>
        <v>1690000</v>
      </c>
      <c r="I218" s="49">
        <f t="shared" si="41"/>
        <v>0</v>
      </c>
      <c r="J218" s="49">
        <f t="shared" si="41"/>
        <v>0</v>
      </c>
      <c r="K218" s="52">
        <f t="shared" si="37"/>
        <v>1662000</v>
      </c>
      <c r="L218" s="52">
        <f t="shared" si="38"/>
        <v>1690000</v>
      </c>
    </row>
    <row r="219" spans="1:12" s="56" customFormat="1" ht="12" customHeight="1">
      <c r="A219" s="18" t="s">
        <v>32</v>
      </c>
      <c r="B219" s="3"/>
      <c r="C219" s="74"/>
      <c r="D219" s="74"/>
      <c r="E219" s="2"/>
      <c r="F219" s="2" t="s">
        <v>92</v>
      </c>
      <c r="G219" s="50">
        <v>1662000</v>
      </c>
      <c r="H219" s="50">
        <v>1690000</v>
      </c>
      <c r="I219" s="50"/>
      <c r="J219" s="50"/>
      <c r="K219" s="46">
        <f t="shared" si="37"/>
        <v>1662000</v>
      </c>
      <c r="L219" s="46">
        <f t="shared" si="38"/>
        <v>1690000</v>
      </c>
    </row>
    <row r="220" spans="1:12" s="44" customFormat="1" ht="12.75" customHeight="1">
      <c r="A220" s="20" t="s">
        <v>38</v>
      </c>
      <c r="B220" s="6"/>
      <c r="C220" s="7" t="s">
        <v>121</v>
      </c>
      <c r="D220" s="7" t="s">
        <v>121</v>
      </c>
      <c r="E220" s="7"/>
      <c r="F220" s="7"/>
      <c r="G220" s="48">
        <f>G223+G221</f>
        <v>143000</v>
      </c>
      <c r="H220" s="48">
        <f>H223+H221</f>
        <v>148000</v>
      </c>
      <c r="I220" s="48">
        <f>I223+I221</f>
        <v>50000</v>
      </c>
      <c r="J220" s="48">
        <f>J223+J221</f>
        <v>50000</v>
      </c>
      <c r="K220" s="51">
        <f t="shared" si="37"/>
        <v>193000</v>
      </c>
      <c r="L220" s="51">
        <f t="shared" si="38"/>
        <v>198000</v>
      </c>
    </row>
    <row r="221" spans="1:12" s="29" customFormat="1" ht="22.5" customHeight="1">
      <c r="A221" s="32" t="s">
        <v>229</v>
      </c>
      <c r="B221" s="41"/>
      <c r="C221" s="34"/>
      <c r="D221" s="34"/>
      <c r="E221" s="34" t="s">
        <v>257</v>
      </c>
      <c r="F221" s="34"/>
      <c r="G221" s="49">
        <f>G222</f>
        <v>0</v>
      </c>
      <c r="H221" s="49">
        <f>H222</f>
        <v>0</v>
      </c>
      <c r="I221" s="49">
        <f>I222</f>
        <v>50000</v>
      </c>
      <c r="J221" s="49">
        <f>J222</f>
        <v>50000</v>
      </c>
      <c r="K221" s="52">
        <f t="shared" si="37"/>
        <v>50000</v>
      </c>
      <c r="L221" s="52">
        <f t="shared" si="38"/>
        <v>50000</v>
      </c>
    </row>
    <row r="222" spans="1:12" s="56" customFormat="1" ht="12.75">
      <c r="A222" s="18" t="s">
        <v>318</v>
      </c>
      <c r="B222" s="3"/>
      <c r="C222" s="2"/>
      <c r="D222" s="2"/>
      <c r="E222" s="2"/>
      <c r="F222" s="2" t="s">
        <v>271</v>
      </c>
      <c r="G222" s="45"/>
      <c r="H222" s="45"/>
      <c r="I222" s="45">
        <v>50000</v>
      </c>
      <c r="J222" s="45">
        <v>50000</v>
      </c>
      <c r="K222" s="46">
        <f t="shared" si="37"/>
        <v>50000</v>
      </c>
      <c r="L222" s="46">
        <f t="shared" si="38"/>
        <v>50000</v>
      </c>
    </row>
    <row r="223" spans="1:12" s="29" customFormat="1" ht="12.75" customHeight="1">
      <c r="A223" s="21" t="s">
        <v>184</v>
      </c>
      <c r="B223" s="4"/>
      <c r="C223" s="9"/>
      <c r="D223" s="9"/>
      <c r="E223" s="9" t="s">
        <v>185</v>
      </c>
      <c r="F223" s="9"/>
      <c r="G223" s="49">
        <f>G224+G226</f>
        <v>143000</v>
      </c>
      <c r="H223" s="49">
        <f>H224+H226</f>
        <v>148000</v>
      </c>
      <c r="I223" s="49">
        <f>I224+I226</f>
        <v>0</v>
      </c>
      <c r="J223" s="49">
        <f>J224+J226</f>
        <v>0</v>
      </c>
      <c r="K223" s="52">
        <f t="shared" si="37"/>
        <v>143000</v>
      </c>
      <c r="L223" s="52">
        <f t="shared" si="38"/>
        <v>148000</v>
      </c>
    </row>
    <row r="224" spans="1:12" s="29" customFormat="1" ht="12.75" customHeight="1">
      <c r="A224" s="21" t="s">
        <v>323</v>
      </c>
      <c r="B224" s="4"/>
      <c r="C224" s="9"/>
      <c r="D224" s="9"/>
      <c r="E224" s="9" t="s">
        <v>222</v>
      </c>
      <c r="F224" s="9"/>
      <c r="G224" s="49">
        <f>G225</f>
        <v>8000</v>
      </c>
      <c r="H224" s="49">
        <f>H225</f>
        <v>8000</v>
      </c>
      <c r="I224" s="49">
        <f>I225</f>
        <v>0</v>
      </c>
      <c r="J224" s="49">
        <f>J225</f>
        <v>0</v>
      </c>
      <c r="K224" s="52">
        <f t="shared" si="37"/>
        <v>8000</v>
      </c>
      <c r="L224" s="52">
        <f t="shared" si="38"/>
        <v>8000</v>
      </c>
    </row>
    <row r="225" spans="1:12" s="56" customFormat="1" ht="13.5" customHeight="1">
      <c r="A225" s="18" t="s">
        <v>318</v>
      </c>
      <c r="B225" s="3"/>
      <c r="C225" s="2"/>
      <c r="D225" s="2"/>
      <c r="E225" s="2"/>
      <c r="F225" s="2" t="s">
        <v>271</v>
      </c>
      <c r="G225" s="50">
        <v>8000</v>
      </c>
      <c r="H225" s="50">
        <v>8000</v>
      </c>
      <c r="I225" s="50"/>
      <c r="J225" s="50"/>
      <c r="K225" s="46">
        <f t="shared" si="37"/>
        <v>8000</v>
      </c>
      <c r="L225" s="46">
        <f t="shared" si="38"/>
        <v>8000</v>
      </c>
    </row>
    <row r="226" spans="1:12" s="29" customFormat="1" ht="25.5" customHeight="1">
      <c r="A226" s="21" t="s">
        <v>272</v>
      </c>
      <c r="B226" s="4"/>
      <c r="C226" s="9"/>
      <c r="D226" s="9"/>
      <c r="E226" s="9" t="s">
        <v>263</v>
      </c>
      <c r="F226" s="9"/>
      <c r="G226" s="49">
        <f>G227</f>
        <v>135000</v>
      </c>
      <c r="H226" s="49">
        <f>H227</f>
        <v>140000</v>
      </c>
      <c r="I226" s="49">
        <f>I227</f>
        <v>0</v>
      </c>
      <c r="J226" s="49">
        <f>J227</f>
        <v>0</v>
      </c>
      <c r="K226" s="52">
        <f t="shared" si="37"/>
        <v>135000</v>
      </c>
      <c r="L226" s="52">
        <f t="shared" si="38"/>
        <v>140000</v>
      </c>
    </row>
    <row r="227" spans="1:12" s="56" customFormat="1" ht="12.75">
      <c r="A227" s="18" t="s">
        <v>318</v>
      </c>
      <c r="B227" s="3"/>
      <c r="C227" s="2"/>
      <c r="D227" s="2"/>
      <c r="E227" s="2"/>
      <c r="F227" s="2" t="s">
        <v>271</v>
      </c>
      <c r="G227" s="50">
        <v>135000</v>
      </c>
      <c r="H227" s="50">
        <v>140000</v>
      </c>
      <c r="I227" s="50"/>
      <c r="J227" s="50"/>
      <c r="K227" s="46">
        <f t="shared" si="37"/>
        <v>135000</v>
      </c>
      <c r="L227" s="46">
        <f t="shared" si="38"/>
        <v>140000</v>
      </c>
    </row>
    <row r="228" spans="1:12" s="44" customFormat="1" ht="12.75">
      <c r="A228" s="20" t="s">
        <v>22</v>
      </c>
      <c r="B228" s="6"/>
      <c r="C228" s="75" t="s">
        <v>105</v>
      </c>
      <c r="D228" s="75"/>
      <c r="E228" s="7"/>
      <c r="F228" s="7"/>
      <c r="G228" s="48">
        <f>G229+G232+G235+G238</f>
        <v>22706300</v>
      </c>
      <c r="H228" s="48">
        <f>H229+H232+H235+H238</f>
        <v>23158300</v>
      </c>
      <c r="I228" s="48">
        <f>I229+I232+I235+I238</f>
        <v>30000</v>
      </c>
      <c r="J228" s="48">
        <f>J229+J232+J235+J238</f>
        <v>30000</v>
      </c>
      <c r="K228" s="51">
        <f t="shared" si="37"/>
        <v>22736300</v>
      </c>
      <c r="L228" s="51">
        <f t="shared" si="38"/>
        <v>23188300</v>
      </c>
    </row>
    <row r="229" spans="1:12" s="29" customFormat="1" ht="25.5" customHeight="1">
      <c r="A229" s="21" t="s">
        <v>44</v>
      </c>
      <c r="B229" s="4"/>
      <c r="C229" s="73"/>
      <c r="D229" s="73"/>
      <c r="E229" s="9" t="s">
        <v>131</v>
      </c>
      <c r="F229" s="9"/>
      <c r="G229" s="49">
        <f aca="true" t="shared" si="42" ref="G229:J230">G230</f>
        <v>15288000</v>
      </c>
      <c r="H229" s="49">
        <f t="shared" si="42"/>
        <v>15613000</v>
      </c>
      <c r="I229" s="49">
        <f t="shared" si="42"/>
        <v>0</v>
      </c>
      <c r="J229" s="49">
        <f t="shared" si="42"/>
        <v>0</v>
      </c>
      <c r="K229" s="52">
        <f t="shared" si="37"/>
        <v>15288000</v>
      </c>
      <c r="L229" s="52">
        <f t="shared" si="38"/>
        <v>15613000</v>
      </c>
    </row>
    <row r="230" spans="1:12" s="29" customFormat="1" ht="12.75" customHeight="1">
      <c r="A230" s="21" t="s">
        <v>31</v>
      </c>
      <c r="B230" s="4"/>
      <c r="C230" s="73"/>
      <c r="D230" s="73"/>
      <c r="E230" s="9" t="s">
        <v>132</v>
      </c>
      <c r="F230" s="9"/>
      <c r="G230" s="49">
        <f t="shared" si="42"/>
        <v>15288000</v>
      </c>
      <c r="H230" s="49">
        <f t="shared" si="42"/>
        <v>15613000</v>
      </c>
      <c r="I230" s="49">
        <f t="shared" si="42"/>
        <v>0</v>
      </c>
      <c r="J230" s="49">
        <f t="shared" si="42"/>
        <v>0</v>
      </c>
      <c r="K230" s="52">
        <f t="shared" si="37"/>
        <v>15288000</v>
      </c>
      <c r="L230" s="52">
        <f t="shared" si="38"/>
        <v>15613000</v>
      </c>
    </row>
    <row r="231" spans="1:12" s="56" customFormat="1" ht="12" customHeight="1">
      <c r="A231" s="18" t="s">
        <v>32</v>
      </c>
      <c r="B231" s="3"/>
      <c r="C231" s="74"/>
      <c r="D231" s="74"/>
      <c r="E231" s="2"/>
      <c r="F231" s="2" t="s">
        <v>92</v>
      </c>
      <c r="G231" s="50">
        <v>15288000</v>
      </c>
      <c r="H231" s="50">
        <v>15613000</v>
      </c>
      <c r="I231" s="50"/>
      <c r="J231" s="50"/>
      <c r="K231" s="46">
        <f t="shared" si="37"/>
        <v>15288000</v>
      </c>
      <c r="L231" s="46">
        <f t="shared" si="38"/>
        <v>15613000</v>
      </c>
    </row>
    <row r="232" spans="1:12" s="29" customFormat="1" ht="12.75">
      <c r="A232" s="21" t="s">
        <v>45</v>
      </c>
      <c r="B232" s="4"/>
      <c r="C232" s="73"/>
      <c r="D232" s="73"/>
      <c r="E232" s="9" t="s">
        <v>133</v>
      </c>
      <c r="F232" s="9"/>
      <c r="G232" s="49">
        <f aca="true" t="shared" si="43" ref="G232:J233">G233</f>
        <v>1085000</v>
      </c>
      <c r="H232" s="49">
        <f t="shared" si="43"/>
        <v>1119000</v>
      </c>
      <c r="I232" s="49">
        <f t="shared" si="43"/>
        <v>0</v>
      </c>
      <c r="J232" s="49">
        <f t="shared" si="43"/>
        <v>0</v>
      </c>
      <c r="K232" s="52">
        <f t="shared" si="37"/>
        <v>1085000</v>
      </c>
      <c r="L232" s="52">
        <f t="shared" si="38"/>
        <v>1119000</v>
      </c>
    </row>
    <row r="233" spans="1:12" s="29" customFormat="1" ht="12.75" customHeight="1">
      <c r="A233" s="21" t="s">
        <v>31</v>
      </c>
      <c r="B233" s="4"/>
      <c r="C233" s="73"/>
      <c r="D233" s="73"/>
      <c r="E233" s="9" t="s">
        <v>134</v>
      </c>
      <c r="F233" s="9"/>
      <c r="G233" s="49">
        <f t="shared" si="43"/>
        <v>1085000</v>
      </c>
      <c r="H233" s="49">
        <f t="shared" si="43"/>
        <v>1119000</v>
      </c>
      <c r="I233" s="49">
        <f t="shared" si="43"/>
        <v>0</v>
      </c>
      <c r="J233" s="49">
        <f t="shared" si="43"/>
        <v>0</v>
      </c>
      <c r="K233" s="52">
        <f t="shared" si="37"/>
        <v>1085000</v>
      </c>
      <c r="L233" s="52">
        <f t="shared" si="38"/>
        <v>1119000</v>
      </c>
    </row>
    <row r="234" spans="1:12" s="56" customFormat="1" ht="13.5" customHeight="1">
      <c r="A234" s="18" t="s">
        <v>32</v>
      </c>
      <c r="B234" s="3"/>
      <c r="C234" s="74"/>
      <c r="D234" s="74"/>
      <c r="E234" s="2"/>
      <c r="F234" s="2" t="s">
        <v>92</v>
      </c>
      <c r="G234" s="50">
        <v>1085000</v>
      </c>
      <c r="H234" s="50">
        <v>1119000</v>
      </c>
      <c r="I234" s="50"/>
      <c r="J234" s="50"/>
      <c r="K234" s="46">
        <f t="shared" si="37"/>
        <v>1085000</v>
      </c>
      <c r="L234" s="46">
        <f t="shared" si="38"/>
        <v>1119000</v>
      </c>
    </row>
    <row r="235" spans="1:12" s="29" customFormat="1" ht="12.75">
      <c r="A235" s="21" t="s">
        <v>46</v>
      </c>
      <c r="B235" s="4"/>
      <c r="C235" s="73"/>
      <c r="D235" s="73"/>
      <c r="E235" s="9" t="s">
        <v>135</v>
      </c>
      <c r="F235" s="9"/>
      <c r="G235" s="49">
        <f aca="true" t="shared" si="44" ref="G235:J236">G236</f>
        <v>6080000</v>
      </c>
      <c r="H235" s="49">
        <f t="shared" si="44"/>
        <v>6143000</v>
      </c>
      <c r="I235" s="49">
        <f t="shared" si="44"/>
        <v>0</v>
      </c>
      <c r="J235" s="49">
        <f t="shared" si="44"/>
        <v>0</v>
      </c>
      <c r="K235" s="52">
        <f t="shared" si="37"/>
        <v>6080000</v>
      </c>
      <c r="L235" s="52">
        <f t="shared" si="38"/>
        <v>6143000</v>
      </c>
    </row>
    <row r="236" spans="1:12" s="29" customFormat="1" ht="12.75" customHeight="1">
      <c r="A236" s="21" t="s">
        <v>31</v>
      </c>
      <c r="B236" s="4"/>
      <c r="C236" s="73"/>
      <c r="D236" s="73"/>
      <c r="E236" s="9" t="s">
        <v>136</v>
      </c>
      <c r="F236" s="9"/>
      <c r="G236" s="49">
        <f t="shared" si="44"/>
        <v>6080000</v>
      </c>
      <c r="H236" s="49">
        <f t="shared" si="44"/>
        <v>6143000</v>
      </c>
      <c r="I236" s="49">
        <f t="shared" si="44"/>
        <v>0</v>
      </c>
      <c r="J236" s="49">
        <f t="shared" si="44"/>
        <v>0</v>
      </c>
      <c r="K236" s="52">
        <f t="shared" si="37"/>
        <v>6080000</v>
      </c>
      <c r="L236" s="52">
        <f t="shared" si="38"/>
        <v>6143000</v>
      </c>
    </row>
    <row r="237" spans="1:12" s="56" customFormat="1" ht="12.75" customHeight="1">
      <c r="A237" s="18" t="s">
        <v>32</v>
      </c>
      <c r="B237" s="3"/>
      <c r="C237" s="74"/>
      <c r="D237" s="74"/>
      <c r="E237" s="2"/>
      <c r="F237" s="2" t="s">
        <v>92</v>
      </c>
      <c r="G237" s="50">
        <v>6080000</v>
      </c>
      <c r="H237" s="50">
        <v>6143000</v>
      </c>
      <c r="I237" s="50"/>
      <c r="J237" s="50"/>
      <c r="K237" s="46">
        <f t="shared" si="37"/>
        <v>6080000</v>
      </c>
      <c r="L237" s="46">
        <f t="shared" si="38"/>
        <v>6143000</v>
      </c>
    </row>
    <row r="238" spans="1:12" s="29" customFormat="1" ht="25.5" customHeight="1">
      <c r="A238" s="21" t="s">
        <v>47</v>
      </c>
      <c r="B238" s="4"/>
      <c r="C238" s="73"/>
      <c r="D238" s="73"/>
      <c r="E238" s="9" t="s">
        <v>137</v>
      </c>
      <c r="F238" s="9"/>
      <c r="G238" s="49">
        <f>G239+G241</f>
        <v>253300</v>
      </c>
      <c r="H238" s="49">
        <f>H239+H241</f>
        <v>283300</v>
      </c>
      <c r="I238" s="49">
        <f>I239+I241</f>
        <v>30000</v>
      </c>
      <c r="J238" s="49">
        <f>J239+J241</f>
        <v>30000</v>
      </c>
      <c r="K238" s="52">
        <f t="shared" si="37"/>
        <v>283300</v>
      </c>
      <c r="L238" s="52">
        <f t="shared" si="38"/>
        <v>313300</v>
      </c>
    </row>
    <row r="239" spans="1:12" s="29" customFormat="1" ht="25.5" customHeight="1">
      <c r="A239" s="21" t="s">
        <v>240</v>
      </c>
      <c r="B239" s="4"/>
      <c r="C239" s="73"/>
      <c r="D239" s="73"/>
      <c r="E239" s="9" t="s">
        <v>138</v>
      </c>
      <c r="F239" s="9"/>
      <c r="G239" s="49">
        <f>G240</f>
        <v>3300</v>
      </c>
      <c r="H239" s="49">
        <f>H240</f>
        <v>3300</v>
      </c>
      <c r="I239" s="49">
        <f>I240</f>
        <v>30000</v>
      </c>
      <c r="J239" s="49">
        <f>J240</f>
        <v>30000</v>
      </c>
      <c r="K239" s="52">
        <f t="shared" si="37"/>
        <v>33300</v>
      </c>
      <c r="L239" s="52">
        <f t="shared" si="38"/>
        <v>33300</v>
      </c>
    </row>
    <row r="240" spans="1:12" s="56" customFormat="1" ht="12" customHeight="1">
      <c r="A240" s="18" t="s">
        <v>32</v>
      </c>
      <c r="B240" s="3"/>
      <c r="C240" s="74"/>
      <c r="D240" s="74"/>
      <c r="E240" s="2"/>
      <c r="F240" s="2" t="s">
        <v>92</v>
      </c>
      <c r="G240" s="50">
        <v>3300</v>
      </c>
      <c r="H240" s="50">
        <v>3300</v>
      </c>
      <c r="I240" s="50">
        <v>30000</v>
      </c>
      <c r="J240" s="50">
        <v>30000</v>
      </c>
      <c r="K240" s="46">
        <f t="shared" si="37"/>
        <v>33300</v>
      </c>
      <c r="L240" s="46">
        <f t="shared" si="38"/>
        <v>33300</v>
      </c>
    </row>
    <row r="241" spans="1:12" s="29" customFormat="1" ht="26.25" customHeight="1">
      <c r="A241" s="21" t="s">
        <v>25</v>
      </c>
      <c r="B241" s="4"/>
      <c r="C241" s="73"/>
      <c r="D241" s="73"/>
      <c r="E241" s="9" t="s">
        <v>139</v>
      </c>
      <c r="F241" s="9"/>
      <c r="G241" s="49">
        <f>G242</f>
        <v>250000</v>
      </c>
      <c r="H241" s="49">
        <f>H242</f>
        <v>280000</v>
      </c>
      <c r="I241" s="49">
        <f>I242</f>
        <v>0</v>
      </c>
      <c r="J241" s="49">
        <f>J242</f>
        <v>0</v>
      </c>
      <c r="K241" s="52">
        <f t="shared" si="37"/>
        <v>250000</v>
      </c>
      <c r="L241" s="52">
        <f t="shared" si="38"/>
        <v>280000</v>
      </c>
    </row>
    <row r="242" spans="1:12" s="56" customFormat="1" ht="12.75">
      <c r="A242" s="18" t="s">
        <v>13</v>
      </c>
      <c r="B242" s="3"/>
      <c r="C242" s="74"/>
      <c r="D242" s="74"/>
      <c r="E242" s="2"/>
      <c r="F242" s="2" t="s">
        <v>90</v>
      </c>
      <c r="G242" s="50">
        <v>250000</v>
      </c>
      <c r="H242" s="50">
        <v>280000</v>
      </c>
      <c r="I242" s="50"/>
      <c r="J242" s="50"/>
      <c r="K242" s="46">
        <f t="shared" si="37"/>
        <v>250000</v>
      </c>
      <c r="L242" s="46">
        <f t="shared" si="38"/>
        <v>280000</v>
      </c>
    </row>
    <row r="243" spans="1:12" s="44" customFormat="1" ht="26.25" customHeight="1">
      <c r="A243" s="20" t="s">
        <v>48</v>
      </c>
      <c r="B243" s="6"/>
      <c r="C243" s="75" t="s">
        <v>104</v>
      </c>
      <c r="D243" s="75"/>
      <c r="E243" s="7"/>
      <c r="F243" s="7"/>
      <c r="G243" s="48">
        <f>G244+G247</f>
        <v>3619000</v>
      </c>
      <c r="H243" s="48">
        <f>H244+H247</f>
        <v>3686000</v>
      </c>
      <c r="I243" s="48">
        <f>I244+I247</f>
        <v>0</v>
      </c>
      <c r="J243" s="48">
        <f>J244+J247</f>
        <v>0</v>
      </c>
      <c r="K243" s="51">
        <f t="shared" si="37"/>
        <v>3619000</v>
      </c>
      <c r="L243" s="51">
        <f t="shared" si="38"/>
        <v>3686000</v>
      </c>
    </row>
    <row r="244" spans="1:12" s="29" customFormat="1" ht="38.25" customHeight="1">
      <c r="A244" s="21" t="s">
        <v>8</v>
      </c>
      <c r="B244" s="4"/>
      <c r="C244" s="73"/>
      <c r="D244" s="73"/>
      <c r="E244" s="9" t="s">
        <v>73</v>
      </c>
      <c r="F244" s="9"/>
      <c r="G244" s="49">
        <f aca="true" t="shared" si="45" ref="G244:J245">G245</f>
        <v>1614000</v>
      </c>
      <c r="H244" s="49">
        <f t="shared" si="45"/>
        <v>1646000</v>
      </c>
      <c r="I244" s="49">
        <f t="shared" si="45"/>
        <v>0</v>
      </c>
      <c r="J244" s="49">
        <f t="shared" si="45"/>
        <v>0</v>
      </c>
      <c r="K244" s="52">
        <f t="shared" si="37"/>
        <v>1614000</v>
      </c>
      <c r="L244" s="52">
        <f t="shared" si="38"/>
        <v>1646000</v>
      </c>
    </row>
    <row r="245" spans="1:12" s="29" customFormat="1" ht="12.75">
      <c r="A245" s="21" t="s">
        <v>9</v>
      </c>
      <c r="B245" s="4"/>
      <c r="C245" s="73"/>
      <c r="D245" s="73"/>
      <c r="E245" s="9" t="s">
        <v>74</v>
      </c>
      <c r="F245" s="9"/>
      <c r="G245" s="49">
        <f t="shared" si="45"/>
        <v>1614000</v>
      </c>
      <c r="H245" s="49">
        <f t="shared" si="45"/>
        <v>1646000</v>
      </c>
      <c r="I245" s="49">
        <f t="shared" si="45"/>
        <v>0</v>
      </c>
      <c r="J245" s="49">
        <f t="shared" si="45"/>
        <v>0</v>
      </c>
      <c r="K245" s="52">
        <f t="shared" si="37"/>
        <v>1614000</v>
      </c>
      <c r="L245" s="52">
        <f t="shared" si="38"/>
        <v>1646000</v>
      </c>
    </row>
    <row r="246" spans="1:12" s="56" customFormat="1" ht="15" customHeight="1">
      <c r="A246" s="18" t="s">
        <v>10</v>
      </c>
      <c r="B246" s="3"/>
      <c r="C246" s="74"/>
      <c r="D246" s="74"/>
      <c r="E246" s="2"/>
      <c r="F246" s="2" t="s">
        <v>88</v>
      </c>
      <c r="G246" s="50">
        <v>1614000</v>
      </c>
      <c r="H246" s="50">
        <v>1646000</v>
      </c>
      <c r="I246" s="50"/>
      <c r="J246" s="50"/>
      <c r="K246" s="46">
        <f t="shared" si="37"/>
        <v>1614000</v>
      </c>
      <c r="L246" s="46">
        <f t="shared" si="38"/>
        <v>1646000</v>
      </c>
    </row>
    <row r="247" spans="1:12" s="29" customFormat="1" ht="49.5" customHeight="1">
      <c r="A247" s="21" t="s">
        <v>40</v>
      </c>
      <c r="B247" s="4"/>
      <c r="C247" s="73"/>
      <c r="D247" s="73"/>
      <c r="E247" s="9" t="s">
        <v>123</v>
      </c>
      <c r="F247" s="9"/>
      <c r="G247" s="49">
        <f aca="true" t="shared" si="46" ref="G247:J248">G248</f>
        <v>2005000</v>
      </c>
      <c r="H247" s="49">
        <f t="shared" si="46"/>
        <v>2040000</v>
      </c>
      <c r="I247" s="49">
        <f t="shared" si="46"/>
        <v>0</v>
      </c>
      <c r="J247" s="49">
        <f t="shared" si="46"/>
        <v>0</v>
      </c>
      <c r="K247" s="52">
        <f t="shared" si="37"/>
        <v>2005000</v>
      </c>
      <c r="L247" s="52">
        <f t="shared" si="38"/>
        <v>2040000</v>
      </c>
    </row>
    <row r="248" spans="1:12" s="29" customFormat="1" ht="12" customHeight="1">
      <c r="A248" s="21" t="s">
        <v>31</v>
      </c>
      <c r="B248" s="4"/>
      <c r="C248" s="73"/>
      <c r="D248" s="73"/>
      <c r="E248" s="9" t="s">
        <v>124</v>
      </c>
      <c r="F248" s="9"/>
      <c r="G248" s="49">
        <f t="shared" si="46"/>
        <v>2005000</v>
      </c>
      <c r="H248" s="49">
        <f t="shared" si="46"/>
        <v>2040000</v>
      </c>
      <c r="I248" s="49">
        <f t="shared" si="46"/>
        <v>0</v>
      </c>
      <c r="J248" s="49">
        <f t="shared" si="46"/>
        <v>0</v>
      </c>
      <c r="K248" s="52">
        <f t="shared" si="37"/>
        <v>2005000</v>
      </c>
      <c r="L248" s="52">
        <f t="shared" si="38"/>
        <v>2040000</v>
      </c>
    </row>
    <row r="249" spans="1:12" s="56" customFormat="1" ht="13.5" customHeight="1">
      <c r="A249" s="18" t="s">
        <v>32</v>
      </c>
      <c r="B249" s="3"/>
      <c r="C249" s="74"/>
      <c r="D249" s="74"/>
      <c r="E249" s="2"/>
      <c r="F249" s="2" t="s">
        <v>92</v>
      </c>
      <c r="G249" s="50">
        <v>2005000</v>
      </c>
      <c r="H249" s="50">
        <v>2040000</v>
      </c>
      <c r="I249" s="50"/>
      <c r="J249" s="50"/>
      <c r="K249" s="46">
        <f t="shared" si="37"/>
        <v>2005000</v>
      </c>
      <c r="L249" s="46">
        <f t="shared" si="38"/>
        <v>2040000</v>
      </c>
    </row>
    <row r="250" spans="1:12" ht="15.75" customHeight="1">
      <c r="A250" s="19" t="s">
        <v>49</v>
      </c>
      <c r="B250" s="5">
        <v>813</v>
      </c>
      <c r="C250" s="69"/>
      <c r="D250" s="69"/>
      <c r="E250" s="8"/>
      <c r="F250" s="12"/>
      <c r="G250" s="47">
        <f>G251+G255+G259+G267+G273</f>
        <v>7335000</v>
      </c>
      <c r="H250" s="47">
        <f>H251+H255+H259+H267+H273</f>
        <v>7445000</v>
      </c>
      <c r="I250" s="47">
        <f>I251+I255+I259+I267+I273+I262</f>
        <v>16942200</v>
      </c>
      <c r="J250" s="47">
        <f>J251+J255+J259+J267+J273+J262</f>
        <v>16942200</v>
      </c>
      <c r="K250" s="54">
        <f t="shared" si="37"/>
        <v>24277200</v>
      </c>
      <c r="L250" s="54">
        <f t="shared" si="38"/>
        <v>24387200</v>
      </c>
    </row>
    <row r="251" spans="1:12" s="44" customFormat="1" ht="26.25" customHeight="1">
      <c r="A251" s="20" t="s">
        <v>50</v>
      </c>
      <c r="B251" s="6"/>
      <c r="C251" s="75" t="s">
        <v>140</v>
      </c>
      <c r="D251" s="75"/>
      <c r="E251" s="7"/>
      <c r="F251" s="7"/>
      <c r="G251" s="48">
        <f aca="true" t="shared" si="47" ref="G251:J253">G252</f>
        <v>5696000</v>
      </c>
      <c r="H251" s="48">
        <f t="shared" si="47"/>
        <v>5806000</v>
      </c>
      <c r="I251" s="48">
        <f t="shared" si="47"/>
        <v>0</v>
      </c>
      <c r="J251" s="48">
        <f t="shared" si="47"/>
        <v>0</v>
      </c>
      <c r="K251" s="51">
        <f t="shared" si="37"/>
        <v>5696000</v>
      </c>
      <c r="L251" s="51">
        <f t="shared" si="38"/>
        <v>5806000</v>
      </c>
    </row>
    <row r="252" spans="1:12" s="29" customFormat="1" ht="39" customHeight="1">
      <c r="A252" s="21" t="s">
        <v>8</v>
      </c>
      <c r="B252" s="4"/>
      <c r="C252" s="73"/>
      <c r="D252" s="73"/>
      <c r="E252" s="9" t="s">
        <v>73</v>
      </c>
      <c r="F252" s="9"/>
      <c r="G252" s="49">
        <f t="shared" si="47"/>
        <v>5696000</v>
      </c>
      <c r="H252" s="49">
        <f t="shared" si="47"/>
        <v>5806000</v>
      </c>
      <c r="I252" s="49">
        <f t="shared" si="47"/>
        <v>0</v>
      </c>
      <c r="J252" s="49">
        <f t="shared" si="47"/>
        <v>0</v>
      </c>
      <c r="K252" s="52">
        <f t="shared" si="37"/>
        <v>5696000</v>
      </c>
      <c r="L252" s="52">
        <f t="shared" si="38"/>
        <v>5806000</v>
      </c>
    </row>
    <row r="253" spans="1:12" s="29" customFormat="1" ht="12.75">
      <c r="A253" s="21" t="s">
        <v>9</v>
      </c>
      <c r="B253" s="4"/>
      <c r="C253" s="73"/>
      <c r="D253" s="73"/>
      <c r="E253" s="9" t="s">
        <v>74</v>
      </c>
      <c r="F253" s="9"/>
      <c r="G253" s="49">
        <f t="shared" si="47"/>
        <v>5696000</v>
      </c>
      <c r="H253" s="49">
        <f t="shared" si="47"/>
        <v>5806000</v>
      </c>
      <c r="I253" s="49">
        <f t="shared" si="47"/>
        <v>0</v>
      </c>
      <c r="J253" s="49">
        <f t="shared" si="47"/>
        <v>0</v>
      </c>
      <c r="K253" s="52">
        <f t="shared" si="37"/>
        <v>5696000</v>
      </c>
      <c r="L253" s="52">
        <f t="shared" si="38"/>
        <v>5806000</v>
      </c>
    </row>
    <row r="254" spans="1:12" s="56" customFormat="1" ht="12.75" customHeight="1">
      <c r="A254" s="18" t="s">
        <v>10</v>
      </c>
      <c r="B254" s="3"/>
      <c r="C254" s="74"/>
      <c r="D254" s="74"/>
      <c r="E254" s="2"/>
      <c r="F254" s="2" t="s">
        <v>88</v>
      </c>
      <c r="G254" s="50">
        <v>5696000</v>
      </c>
      <c r="H254" s="50">
        <v>5806000</v>
      </c>
      <c r="I254" s="50"/>
      <c r="J254" s="50"/>
      <c r="K254" s="46">
        <f t="shared" si="37"/>
        <v>5696000</v>
      </c>
      <c r="L254" s="46">
        <f t="shared" si="38"/>
        <v>5806000</v>
      </c>
    </row>
    <row r="255" spans="1:12" s="44" customFormat="1" ht="14.25" customHeight="1">
      <c r="A255" s="20" t="s">
        <v>14</v>
      </c>
      <c r="B255" s="10"/>
      <c r="C255" s="75" t="s">
        <v>299</v>
      </c>
      <c r="D255" s="75"/>
      <c r="E255" s="7"/>
      <c r="F255" s="7"/>
      <c r="G255" s="48">
        <f aca="true" t="shared" si="48" ref="G255:J257">G256</f>
        <v>0</v>
      </c>
      <c r="H255" s="48">
        <f t="shared" si="48"/>
        <v>0</v>
      </c>
      <c r="I255" s="48">
        <f t="shared" si="48"/>
        <v>260000</v>
      </c>
      <c r="J255" s="48">
        <f t="shared" si="48"/>
        <v>260000</v>
      </c>
      <c r="K255" s="51">
        <f t="shared" si="37"/>
        <v>260000</v>
      </c>
      <c r="L255" s="51">
        <f t="shared" si="38"/>
        <v>260000</v>
      </c>
    </row>
    <row r="256" spans="1:12" ht="25.5" customHeight="1">
      <c r="A256" s="28" t="s">
        <v>245</v>
      </c>
      <c r="B256" s="1"/>
      <c r="C256" s="74"/>
      <c r="D256" s="74"/>
      <c r="E256" s="2" t="s">
        <v>246</v>
      </c>
      <c r="F256" s="2"/>
      <c r="G256" s="47">
        <f t="shared" si="48"/>
        <v>0</v>
      </c>
      <c r="H256" s="47">
        <f t="shared" si="48"/>
        <v>0</v>
      </c>
      <c r="I256" s="47">
        <f t="shared" si="48"/>
        <v>260000</v>
      </c>
      <c r="J256" s="47">
        <f t="shared" si="48"/>
        <v>260000</v>
      </c>
      <c r="K256" s="52">
        <f t="shared" si="37"/>
        <v>260000</v>
      </c>
      <c r="L256" s="52">
        <f t="shared" si="38"/>
        <v>260000</v>
      </c>
    </row>
    <row r="257" spans="1:12" ht="14.25" customHeight="1">
      <c r="A257" s="21" t="s">
        <v>247</v>
      </c>
      <c r="B257" s="3"/>
      <c r="C257" s="2"/>
      <c r="D257" s="2"/>
      <c r="E257" s="2" t="s">
        <v>248</v>
      </c>
      <c r="F257" s="2"/>
      <c r="G257" s="47">
        <f t="shared" si="48"/>
        <v>0</v>
      </c>
      <c r="H257" s="47">
        <f t="shared" si="48"/>
        <v>0</v>
      </c>
      <c r="I257" s="47">
        <f t="shared" si="48"/>
        <v>260000</v>
      </c>
      <c r="J257" s="47">
        <f t="shared" si="48"/>
        <v>260000</v>
      </c>
      <c r="K257" s="52">
        <f t="shared" si="37"/>
        <v>260000</v>
      </c>
      <c r="L257" s="52">
        <f t="shared" si="38"/>
        <v>260000</v>
      </c>
    </row>
    <row r="258" spans="1:12" ht="14.25" customHeight="1">
      <c r="A258" s="18" t="s">
        <v>10</v>
      </c>
      <c r="B258" s="3"/>
      <c r="C258" s="74"/>
      <c r="D258" s="74"/>
      <c r="E258" s="2"/>
      <c r="F258" s="2" t="s">
        <v>88</v>
      </c>
      <c r="G258" s="46"/>
      <c r="H258" s="46"/>
      <c r="I258" s="46">
        <v>260000</v>
      </c>
      <c r="J258" s="46">
        <v>260000</v>
      </c>
      <c r="K258" s="46">
        <f t="shared" si="37"/>
        <v>260000</v>
      </c>
      <c r="L258" s="46">
        <f t="shared" si="38"/>
        <v>260000</v>
      </c>
    </row>
    <row r="259" spans="1:12" s="44" customFormat="1" ht="15" customHeight="1">
      <c r="A259" s="20" t="s">
        <v>350</v>
      </c>
      <c r="B259" s="6"/>
      <c r="C259" s="7"/>
      <c r="D259" s="7" t="s">
        <v>349</v>
      </c>
      <c r="E259" s="7"/>
      <c r="F259" s="7"/>
      <c r="G259" s="51"/>
      <c r="H259" s="51"/>
      <c r="I259" s="51">
        <f>I260</f>
        <v>254200</v>
      </c>
      <c r="J259" s="51">
        <f>J260</f>
        <v>254200</v>
      </c>
      <c r="K259" s="51">
        <f t="shared" si="37"/>
        <v>254200</v>
      </c>
      <c r="L259" s="51">
        <f t="shared" si="38"/>
        <v>254200</v>
      </c>
    </row>
    <row r="260" spans="1:12" s="29" customFormat="1" ht="25.5" customHeight="1">
      <c r="A260" s="21" t="s">
        <v>351</v>
      </c>
      <c r="B260" s="4"/>
      <c r="C260" s="9"/>
      <c r="D260" s="9"/>
      <c r="E260" s="9" t="s">
        <v>161</v>
      </c>
      <c r="F260" s="9"/>
      <c r="G260" s="52"/>
      <c r="H260" s="52"/>
      <c r="I260" s="52">
        <f>I261</f>
        <v>254200</v>
      </c>
      <c r="J260" s="52">
        <f>J261</f>
        <v>254200</v>
      </c>
      <c r="K260" s="52">
        <f t="shared" si="37"/>
        <v>254200</v>
      </c>
      <c r="L260" s="52">
        <f t="shared" si="38"/>
        <v>254200</v>
      </c>
    </row>
    <row r="261" spans="1:12" ht="12.75">
      <c r="A261" s="18" t="s">
        <v>163</v>
      </c>
      <c r="B261" s="3"/>
      <c r="C261" s="2"/>
      <c r="D261" s="2"/>
      <c r="E261" s="2"/>
      <c r="F261" s="2" t="s">
        <v>162</v>
      </c>
      <c r="G261" s="46"/>
      <c r="H261" s="46"/>
      <c r="I261" s="46">
        <v>254200</v>
      </c>
      <c r="J261" s="46">
        <v>254200</v>
      </c>
      <c r="K261" s="46">
        <f t="shared" si="37"/>
        <v>254200</v>
      </c>
      <c r="L261" s="46">
        <f t="shared" si="38"/>
        <v>254200</v>
      </c>
    </row>
    <row r="262" spans="1:12" ht="12.75">
      <c r="A262" s="57" t="s">
        <v>391</v>
      </c>
      <c r="B262" s="58"/>
      <c r="C262" s="59" t="s">
        <v>103</v>
      </c>
      <c r="D262" s="60">
        <v>502</v>
      </c>
      <c r="E262" s="61"/>
      <c r="F262" s="2"/>
      <c r="G262" s="46"/>
      <c r="H262" s="46"/>
      <c r="I262" s="46">
        <f aca="true" t="shared" si="49" ref="I262:J265">I263</f>
        <v>5120000</v>
      </c>
      <c r="J262" s="46">
        <f t="shared" si="49"/>
        <v>5120000</v>
      </c>
      <c r="K262" s="46">
        <f t="shared" si="37"/>
        <v>5120000</v>
      </c>
      <c r="L262" s="46">
        <f t="shared" si="38"/>
        <v>5120000</v>
      </c>
    </row>
    <row r="263" spans="1:12" ht="12.75">
      <c r="A263" s="62" t="s">
        <v>392</v>
      </c>
      <c r="B263" s="63"/>
      <c r="C263" s="64"/>
      <c r="D263" s="65"/>
      <c r="E263" s="66" t="s">
        <v>84</v>
      </c>
      <c r="F263" s="2"/>
      <c r="G263" s="46"/>
      <c r="H263" s="46"/>
      <c r="I263" s="46">
        <f t="shared" si="49"/>
        <v>5120000</v>
      </c>
      <c r="J263" s="46">
        <f t="shared" si="49"/>
        <v>5120000</v>
      </c>
      <c r="K263" s="46">
        <f t="shared" si="37"/>
        <v>5120000</v>
      </c>
      <c r="L263" s="46">
        <f t="shared" si="38"/>
        <v>5120000</v>
      </c>
    </row>
    <row r="264" spans="1:12" ht="12.75">
      <c r="A264" s="62" t="s">
        <v>393</v>
      </c>
      <c r="B264" s="67"/>
      <c r="C264" s="66"/>
      <c r="D264" s="67"/>
      <c r="E264" s="66" t="s">
        <v>394</v>
      </c>
      <c r="F264" s="2"/>
      <c r="G264" s="46"/>
      <c r="H264" s="46"/>
      <c r="I264" s="46">
        <f t="shared" si="49"/>
        <v>5120000</v>
      </c>
      <c r="J264" s="46">
        <f t="shared" si="49"/>
        <v>5120000</v>
      </c>
      <c r="K264" s="46">
        <f t="shared" si="37"/>
        <v>5120000</v>
      </c>
      <c r="L264" s="46">
        <f t="shared" si="38"/>
        <v>5120000</v>
      </c>
    </row>
    <row r="265" spans="1:12" ht="25.5">
      <c r="A265" s="62" t="s">
        <v>395</v>
      </c>
      <c r="B265" s="67"/>
      <c r="C265" s="66"/>
      <c r="D265" s="67"/>
      <c r="E265" s="66" t="s">
        <v>396</v>
      </c>
      <c r="F265" s="2"/>
      <c r="G265" s="46"/>
      <c r="H265" s="46"/>
      <c r="I265" s="46">
        <f t="shared" si="49"/>
        <v>5120000</v>
      </c>
      <c r="J265" s="46">
        <f t="shared" si="49"/>
        <v>5120000</v>
      </c>
      <c r="K265" s="46">
        <f t="shared" si="37"/>
        <v>5120000</v>
      </c>
      <c r="L265" s="46">
        <f t="shared" si="38"/>
        <v>5120000</v>
      </c>
    </row>
    <row r="266" spans="1:12" ht="12.75">
      <c r="A266" s="68" t="s">
        <v>393</v>
      </c>
      <c r="B266" s="63"/>
      <c r="C266" s="64"/>
      <c r="D266" s="67"/>
      <c r="E266" s="64"/>
      <c r="F266" s="2" t="s">
        <v>397</v>
      </c>
      <c r="G266" s="46"/>
      <c r="H266" s="46"/>
      <c r="I266" s="46">
        <v>5120000</v>
      </c>
      <c r="J266" s="46">
        <v>5120000</v>
      </c>
      <c r="K266" s="46">
        <f t="shared" si="37"/>
        <v>5120000</v>
      </c>
      <c r="L266" s="46">
        <f t="shared" si="38"/>
        <v>5120000</v>
      </c>
    </row>
    <row r="267" spans="1:12" s="44" customFormat="1" ht="28.5" customHeight="1">
      <c r="A267" s="20" t="s">
        <v>345</v>
      </c>
      <c r="B267" s="6"/>
      <c r="C267" s="75" t="s">
        <v>346</v>
      </c>
      <c r="D267" s="75"/>
      <c r="E267" s="7"/>
      <c r="F267" s="7"/>
      <c r="G267" s="48">
        <f>G268</f>
        <v>1639000</v>
      </c>
      <c r="H267" s="48">
        <f>H268</f>
        <v>1639000</v>
      </c>
      <c r="I267" s="48">
        <f>I268</f>
        <v>8486000</v>
      </c>
      <c r="J267" s="48">
        <f>J268</f>
        <v>8486000</v>
      </c>
      <c r="K267" s="51">
        <f t="shared" si="37"/>
        <v>10125000</v>
      </c>
      <c r="L267" s="51">
        <f t="shared" si="38"/>
        <v>10125000</v>
      </c>
    </row>
    <row r="268" spans="1:12" s="29" customFormat="1" ht="14.25" customHeight="1">
      <c r="A268" s="21" t="s">
        <v>70</v>
      </c>
      <c r="B268" s="4"/>
      <c r="C268" s="73"/>
      <c r="D268" s="73"/>
      <c r="E268" s="9" t="s">
        <v>83</v>
      </c>
      <c r="F268" s="9"/>
      <c r="G268" s="49">
        <f>G269+G271</f>
        <v>1639000</v>
      </c>
      <c r="H268" s="49">
        <f>H269+H271</f>
        <v>1639000</v>
      </c>
      <c r="I268" s="49">
        <f>I269+I271</f>
        <v>8486000</v>
      </c>
      <c r="J268" s="49">
        <f>J269+J271</f>
        <v>8486000</v>
      </c>
      <c r="K268" s="52">
        <f t="shared" si="37"/>
        <v>10125000</v>
      </c>
      <c r="L268" s="52">
        <f t="shared" si="38"/>
        <v>10125000</v>
      </c>
    </row>
    <row r="269" spans="1:12" s="29" customFormat="1" ht="25.5" customHeight="1">
      <c r="A269" s="21" t="s">
        <v>384</v>
      </c>
      <c r="B269" s="4"/>
      <c r="C269" s="73"/>
      <c r="D269" s="73"/>
      <c r="E269" s="9" t="s">
        <v>382</v>
      </c>
      <c r="F269" s="9"/>
      <c r="G269" s="49"/>
      <c r="H269" s="49"/>
      <c r="I269" s="49">
        <f>I270</f>
        <v>8486000</v>
      </c>
      <c r="J269" s="49">
        <f>J270</f>
        <v>8486000</v>
      </c>
      <c r="K269" s="52">
        <f t="shared" si="37"/>
        <v>8486000</v>
      </c>
      <c r="L269" s="52">
        <f t="shared" si="38"/>
        <v>8486000</v>
      </c>
    </row>
    <row r="270" spans="1:12" s="56" customFormat="1" ht="12.75">
      <c r="A270" s="18" t="s">
        <v>71</v>
      </c>
      <c r="B270" s="3"/>
      <c r="C270" s="74"/>
      <c r="D270" s="74"/>
      <c r="E270" s="2"/>
      <c r="F270" s="2" t="s">
        <v>96</v>
      </c>
      <c r="G270" s="50"/>
      <c r="H270" s="50"/>
      <c r="I270" s="50">
        <v>8486000</v>
      </c>
      <c r="J270" s="50">
        <v>8486000</v>
      </c>
      <c r="K270" s="46">
        <f t="shared" si="37"/>
        <v>8486000</v>
      </c>
      <c r="L270" s="46">
        <f t="shared" si="38"/>
        <v>8486000</v>
      </c>
    </row>
    <row r="271" spans="1:12" s="29" customFormat="1" ht="25.5" customHeight="1">
      <c r="A271" s="21" t="s">
        <v>72</v>
      </c>
      <c r="B271" s="4"/>
      <c r="C271" s="73"/>
      <c r="D271" s="73"/>
      <c r="E271" s="9" t="s">
        <v>383</v>
      </c>
      <c r="F271" s="9"/>
      <c r="G271" s="49">
        <f>G272</f>
        <v>1639000</v>
      </c>
      <c r="H271" s="49">
        <f>H272</f>
        <v>1639000</v>
      </c>
      <c r="I271" s="49"/>
      <c r="J271" s="49"/>
      <c r="K271" s="52">
        <f t="shared" si="37"/>
        <v>1639000</v>
      </c>
      <c r="L271" s="52">
        <f t="shared" si="38"/>
        <v>1639000</v>
      </c>
    </row>
    <row r="272" spans="1:12" s="56" customFormat="1" ht="12.75">
      <c r="A272" s="18" t="s">
        <v>71</v>
      </c>
      <c r="B272" s="3"/>
      <c r="C272" s="74"/>
      <c r="D272" s="74"/>
      <c r="E272" s="2"/>
      <c r="F272" s="2" t="s">
        <v>96</v>
      </c>
      <c r="G272" s="50">
        <v>1639000</v>
      </c>
      <c r="H272" s="50">
        <v>1639000</v>
      </c>
      <c r="I272" s="50"/>
      <c r="J272" s="50"/>
      <c r="K272" s="46">
        <f aca="true" t="shared" si="50" ref="K272:K331">G272+I272</f>
        <v>1639000</v>
      </c>
      <c r="L272" s="46">
        <f aca="true" t="shared" si="51" ref="L272:L331">H272+J272</f>
        <v>1639000</v>
      </c>
    </row>
    <row r="273" spans="1:12" s="44" customFormat="1" ht="12.75">
      <c r="A273" s="20" t="s">
        <v>347</v>
      </c>
      <c r="B273" s="6"/>
      <c r="C273" s="7"/>
      <c r="D273" s="7" t="s">
        <v>348</v>
      </c>
      <c r="E273" s="7"/>
      <c r="F273" s="7"/>
      <c r="G273" s="48">
        <f aca="true" t="shared" si="52" ref="G273:J275">G274</f>
        <v>0</v>
      </c>
      <c r="H273" s="48">
        <f t="shared" si="52"/>
        <v>0</v>
      </c>
      <c r="I273" s="48">
        <f t="shared" si="52"/>
        <v>2822000</v>
      </c>
      <c r="J273" s="48">
        <f t="shared" si="52"/>
        <v>2822000</v>
      </c>
      <c r="K273" s="51">
        <f t="shared" si="50"/>
        <v>2822000</v>
      </c>
      <c r="L273" s="51">
        <f t="shared" si="51"/>
        <v>2822000</v>
      </c>
    </row>
    <row r="274" spans="1:12" s="29" customFormat="1" ht="12.75">
      <c r="A274" s="21" t="s">
        <v>219</v>
      </c>
      <c r="B274" s="4"/>
      <c r="C274" s="9"/>
      <c r="D274" s="9"/>
      <c r="E274" s="9" t="s">
        <v>216</v>
      </c>
      <c r="F274" s="9"/>
      <c r="G274" s="49">
        <f t="shared" si="52"/>
        <v>0</v>
      </c>
      <c r="H274" s="49">
        <f t="shared" si="52"/>
        <v>0</v>
      </c>
      <c r="I274" s="49">
        <f t="shared" si="52"/>
        <v>2822000</v>
      </c>
      <c r="J274" s="49">
        <f t="shared" si="52"/>
        <v>2822000</v>
      </c>
      <c r="K274" s="52">
        <f t="shared" si="50"/>
        <v>2822000</v>
      </c>
      <c r="L274" s="52">
        <f t="shared" si="51"/>
        <v>2822000</v>
      </c>
    </row>
    <row r="275" spans="1:12" s="29" customFormat="1" ht="12.75" customHeight="1">
      <c r="A275" s="21" t="s">
        <v>220</v>
      </c>
      <c r="B275" s="4"/>
      <c r="C275" s="9"/>
      <c r="D275" s="9"/>
      <c r="E275" s="9" t="s">
        <v>217</v>
      </c>
      <c r="F275" s="9"/>
      <c r="G275" s="49">
        <f t="shared" si="52"/>
        <v>0</v>
      </c>
      <c r="H275" s="49">
        <f t="shared" si="52"/>
        <v>0</v>
      </c>
      <c r="I275" s="49">
        <f t="shared" si="52"/>
        <v>2822000</v>
      </c>
      <c r="J275" s="49">
        <f t="shared" si="52"/>
        <v>2822000</v>
      </c>
      <c r="K275" s="52">
        <f t="shared" si="50"/>
        <v>2822000</v>
      </c>
      <c r="L275" s="52">
        <f t="shared" si="51"/>
        <v>2822000</v>
      </c>
    </row>
    <row r="276" spans="1:12" ht="12.75">
      <c r="A276" s="18" t="s">
        <v>347</v>
      </c>
      <c r="B276" s="3"/>
      <c r="C276" s="2"/>
      <c r="D276" s="2"/>
      <c r="E276" s="2"/>
      <c r="F276" s="2" t="s">
        <v>218</v>
      </c>
      <c r="G276" s="46"/>
      <c r="H276" s="46"/>
      <c r="I276" s="46">
        <v>2822000</v>
      </c>
      <c r="J276" s="46">
        <v>2822000</v>
      </c>
      <c r="K276" s="46">
        <f t="shared" si="50"/>
        <v>2822000</v>
      </c>
      <c r="L276" s="46">
        <f t="shared" si="51"/>
        <v>2822000</v>
      </c>
    </row>
    <row r="277" spans="1:12" ht="13.5">
      <c r="A277" s="19" t="s">
        <v>54</v>
      </c>
      <c r="B277" s="5">
        <v>817</v>
      </c>
      <c r="C277" s="69"/>
      <c r="D277" s="69"/>
      <c r="E277" s="8" t="s">
        <v>294</v>
      </c>
      <c r="F277" s="8"/>
      <c r="G277" s="47">
        <f>G278+G289</f>
        <v>0</v>
      </c>
      <c r="H277" s="47">
        <f>H278+H289</f>
        <v>0</v>
      </c>
      <c r="I277" s="47">
        <f>I278+I289</f>
        <v>1531000</v>
      </c>
      <c r="J277" s="47">
        <f>J278+J289</f>
        <v>196000</v>
      </c>
      <c r="K277" s="54">
        <f t="shared" si="50"/>
        <v>1531000</v>
      </c>
      <c r="L277" s="54">
        <f t="shared" si="51"/>
        <v>196000</v>
      </c>
    </row>
    <row r="278" spans="1:12" s="44" customFormat="1" ht="12.75">
      <c r="A278" s="20" t="s">
        <v>181</v>
      </c>
      <c r="B278" s="6"/>
      <c r="C278" s="7"/>
      <c r="D278" s="7" t="s">
        <v>180</v>
      </c>
      <c r="E278" s="7"/>
      <c r="F278" s="7"/>
      <c r="G278" s="48">
        <f>G282+G285+G279</f>
        <v>0</v>
      </c>
      <c r="H278" s="48">
        <f>H282+H285+H279</f>
        <v>0</v>
      </c>
      <c r="I278" s="48">
        <f>I282+I285+I279</f>
        <v>1050000</v>
      </c>
      <c r="J278" s="48">
        <f>J282+J285+J279</f>
        <v>196000</v>
      </c>
      <c r="K278" s="51">
        <f t="shared" si="50"/>
        <v>1050000</v>
      </c>
      <c r="L278" s="51">
        <f t="shared" si="51"/>
        <v>196000</v>
      </c>
    </row>
    <row r="279" spans="1:12" s="29" customFormat="1" ht="13.5" customHeight="1">
      <c r="A279" s="32" t="s">
        <v>197</v>
      </c>
      <c r="B279" s="41"/>
      <c r="C279" s="70"/>
      <c r="D279" s="70"/>
      <c r="E279" s="34" t="s">
        <v>143</v>
      </c>
      <c r="F279" s="34"/>
      <c r="G279" s="49">
        <f aca="true" t="shared" si="53" ref="G279:J280">G280</f>
        <v>0</v>
      </c>
      <c r="H279" s="49">
        <f t="shared" si="53"/>
        <v>0</v>
      </c>
      <c r="I279" s="49">
        <f t="shared" si="53"/>
        <v>35000</v>
      </c>
      <c r="J279" s="49">
        <f t="shared" si="53"/>
        <v>35000</v>
      </c>
      <c r="K279" s="52">
        <f t="shared" si="50"/>
        <v>35000</v>
      </c>
      <c r="L279" s="52">
        <f t="shared" si="51"/>
        <v>35000</v>
      </c>
    </row>
    <row r="280" spans="1:12" s="29" customFormat="1" ht="12" customHeight="1">
      <c r="A280" s="32" t="s">
        <v>31</v>
      </c>
      <c r="B280" s="41"/>
      <c r="C280" s="70"/>
      <c r="D280" s="70"/>
      <c r="E280" s="34" t="s">
        <v>144</v>
      </c>
      <c r="F280" s="34"/>
      <c r="G280" s="49">
        <f t="shared" si="53"/>
        <v>0</v>
      </c>
      <c r="H280" s="49">
        <f t="shared" si="53"/>
        <v>0</v>
      </c>
      <c r="I280" s="49">
        <f t="shared" si="53"/>
        <v>35000</v>
      </c>
      <c r="J280" s="49">
        <f t="shared" si="53"/>
        <v>35000</v>
      </c>
      <c r="K280" s="52">
        <f t="shared" si="50"/>
        <v>35000</v>
      </c>
      <c r="L280" s="52">
        <f t="shared" si="51"/>
        <v>35000</v>
      </c>
    </row>
    <row r="281" spans="1:12" s="56" customFormat="1" ht="12.75" customHeight="1">
      <c r="A281" s="35" t="s">
        <v>32</v>
      </c>
      <c r="B281" s="39"/>
      <c r="C281" s="71"/>
      <c r="D281" s="71"/>
      <c r="E281" s="36"/>
      <c r="F281" s="36" t="s">
        <v>92</v>
      </c>
      <c r="G281" s="45"/>
      <c r="H281" s="45"/>
      <c r="I281" s="45">
        <v>35000</v>
      </c>
      <c r="J281" s="45">
        <v>35000</v>
      </c>
      <c r="K281" s="46">
        <f t="shared" si="50"/>
        <v>35000</v>
      </c>
      <c r="L281" s="46">
        <f t="shared" si="51"/>
        <v>35000</v>
      </c>
    </row>
    <row r="282" spans="1:12" s="29" customFormat="1" ht="14.25" customHeight="1">
      <c r="A282" s="21" t="s">
        <v>37</v>
      </c>
      <c r="B282" s="4"/>
      <c r="C282" s="9"/>
      <c r="D282" s="9"/>
      <c r="E282" s="9" t="s">
        <v>120</v>
      </c>
      <c r="F282" s="9"/>
      <c r="G282" s="49">
        <f aca="true" t="shared" si="54" ref="G282:J283">G283</f>
        <v>0</v>
      </c>
      <c r="H282" s="49">
        <f t="shared" si="54"/>
        <v>0</v>
      </c>
      <c r="I282" s="49">
        <f t="shared" si="54"/>
        <v>854000</v>
      </c>
      <c r="J282" s="49">
        <f t="shared" si="54"/>
        <v>0</v>
      </c>
      <c r="K282" s="52">
        <f t="shared" si="50"/>
        <v>854000</v>
      </c>
      <c r="L282" s="52">
        <f t="shared" si="51"/>
        <v>0</v>
      </c>
    </row>
    <row r="283" spans="1:12" s="29" customFormat="1" ht="39.75" customHeight="1">
      <c r="A283" s="21" t="s">
        <v>55</v>
      </c>
      <c r="B283" s="4"/>
      <c r="C283" s="9"/>
      <c r="D283" s="9"/>
      <c r="E283" s="9" t="s">
        <v>145</v>
      </c>
      <c r="F283" s="9"/>
      <c r="G283" s="49">
        <f t="shared" si="54"/>
        <v>0</v>
      </c>
      <c r="H283" s="49">
        <f t="shared" si="54"/>
        <v>0</v>
      </c>
      <c r="I283" s="49">
        <f t="shared" si="54"/>
        <v>854000</v>
      </c>
      <c r="J283" s="49">
        <f t="shared" si="54"/>
        <v>0</v>
      </c>
      <c r="K283" s="52">
        <f t="shared" si="50"/>
        <v>854000</v>
      </c>
      <c r="L283" s="52">
        <f t="shared" si="51"/>
        <v>0</v>
      </c>
    </row>
    <row r="284" spans="1:12" ht="13.5" customHeight="1">
      <c r="A284" s="18" t="s">
        <v>32</v>
      </c>
      <c r="B284" s="3"/>
      <c r="C284" s="2"/>
      <c r="D284" s="2"/>
      <c r="E284" s="2"/>
      <c r="F284" s="2" t="s">
        <v>92</v>
      </c>
      <c r="G284" s="46"/>
      <c r="H284" s="46"/>
      <c r="I284" s="46">
        <v>854000</v>
      </c>
      <c r="J284" s="46"/>
      <c r="K284" s="46">
        <f t="shared" si="50"/>
        <v>854000</v>
      </c>
      <c r="L284" s="46">
        <f t="shared" si="51"/>
        <v>0</v>
      </c>
    </row>
    <row r="285" spans="1:12" s="29" customFormat="1" ht="25.5" customHeight="1">
      <c r="A285" s="21" t="s">
        <v>357</v>
      </c>
      <c r="B285" s="4"/>
      <c r="C285" s="9"/>
      <c r="D285" s="9"/>
      <c r="E285" s="9" t="s">
        <v>84</v>
      </c>
      <c r="F285" s="9"/>
      <c r="G285" s="52">
        <f aca="true" t="shared" si="55" ref="G285:J287">G286</f>
        <v>0</v>
      </c>
      <c r="H285" s="52">
        <f t="shared" si="55"/>
        <v>0</v>
      </c>
      <c r="I285" s="52">
        <f t="shared" si="55"/>
        <v>161000</v>
      </c>
      <c r="J285" s="52">
        <f t="shared" si="55"/>
        <v>161000</v>
      </c>
      <c r="K285" s="52">
        <f t="shared" si="50"/>
        <v>161000</v>
      </c>
      <c r="L285" s="52">
        <f t="shared" si="51"/>
        <v>161000</v>
      </c>
    </row>
    <row r="286" spans="1:12" s="29" customFormat="1" ht="62.25" customHeight="1">
      <c r="A286" s="21" t="s">
        <v>353</v>
      </c>
      <c r="B286" s="11"/>
      <c r="C286" s="9"/>
      <c r="D286" s="9"/>
      <c r="E286" s="9" t="s">
        <v>354</v>
      </c>
      <c r="F286" s="9"/>
      <c r="G286" s="52">
        <f t="shared" si="55"/>
        <v>0</v>
      </c>
      <c r="H286" s="52">
        <f t="shared" si="55"/>
        <v>0</v>
      </c>
      <c r="I286" s="52">
        <f t="shared" si="55"/>
        <v>161000</v>
      </c>
      <c r="J286" s="52">
        <f t="shared" si="55"/>
        <v>161000</v>
      </c>
      <c r="K286" s="52">
        <f t="shared" si="50"/>
        <v>161000</v>
      </c>
      <c r="L286" s="52">
        <f t="shared" si="51"/>
        <v>161000</v>
      </c>
    </row>
    <row r="287" spans="1:12" s="29" customFormat="1" ht="37.5" customHeight="1">
      <c r="A287" s="21" t="s">
        <v>355</v>
      </c>
      <c r="B287" s="11"/>
      <c r="C287" s="9"/>
      <c r="D287" s="9"/>
      <c r="E287" s="9" t="s">
        <v>356</v>
      </c>
      <c r="F287" s="9"/>
      <c r="G287" s="52">
        <f t="shared" si="55"/>
        <v>0</v>
      </c>
      <c r="H287" s="52">
        <f t="shared" si="55"/>
        <v>0</v>
      </c>
      <c r="I287" s="52">
        <f t="shared" si="55"/>
        <v>161000</v>
      </c>
      <c r="J287" s="52">
        <f t="shared" si="55"/>
        <v>161000</v>
      </c>
      <c r="K287" s="52">
        <f t="shared" si="50"/>
        <v>161000</v>
      </c>
      <c r="L287" s="52">
        <f t="shared" si="51"/>
        <v>161000</v>
      </c>
    </row>
    <row r="288" spans="1:12" s="56" customFormat="1" ht="12" customHeight="1">
      <c r="A288" s="18" t="s">
        <v>32</v>
      </c>
      <c r="B288" s="1"/>
      <c r="C288" s="2"/>
      <c r="D288" s="2"/>
      <c r="E288" s="2" t="s">
        <v>356</v>
      </c>
      <c r="F288" s="2" t="s">
        <v>92</v>
      </c>
      <c r="G288" s="50"/>
      <c r="H288" s="50"/>
      <c r="I288" s="50">
        <v>161000</v>
      </c>
      <c r="J288" s="50">
        <v>161000</v>
      </c>
      <c r="K288" s="46">
        <f t="shared" si="50"/>
        <v>161000</v>
      </c>
      <c r="L288" s="46">
        <f t="shared" si="51"/>
        <v>161000</v>
      </c>
    </row>
    <row r="289" spans="1:12" s="44" customFormat="1" ht="12.75">
      <c r="A289" s="20" t="s">
        <v>182</v>
      </c>
      <c r="B289" s="6"/>
      <c r="C289" s="7"/>
      <c r="D289" s="7" t="s">
        <v>183</v>
      </c>
      <c r="E289" s="7"/>
      <c r="F289" s="7"/>
      <c r="G289" s="48">
        <f aca="true" t="shared" si="56" ref="G289:J290">G290</f>
        <v>0</v>
      </c>
      <c r="H289" s="48">
        <f t="shared" si="56"/>
        <v>0</v>
      </c>
      <c r="I289" s="48">
        <f t="shared" si="56"/>
        <v>481000</v>
      </c>
      <c r="J289" s="48">
        <f t="shared" si="56"/>
        <v>0</v>
      </c>
      <c r="K289" s="51">
        <f t="shared" si="50"/>
        <v>481000</v>
      </c>
      <c r="L289" s="51">
        <f t="shared" si="51"/>
        <v>0</v>
      </c>
    </row>
    <row r="290" spans="1:12" s="29" customFormat="1" ht="38.25" customHeight="1">
      <c r="A290" s="21" t="s">
        <v>55</v>
      </c>
      <c r="B290" s="4"/>
      <c r="C290" s="9"/>
      <c r="D290" s="9"/>
      <c r="E290" s="9" t="s">
        <v>145</v>
      </c>
      <c r="F290" s="9"/>
      <c r="G290" s="49">
        <f t="shared" si="56"/>
        <v>0</v>
      </c>
      <c r="H290" s="49">
        <f t="shared" si="56"/>
        <v>0</v>
      </c>
      <c r="I290" s="49">
        <f t="shared" si="56"/>
        <v>481000</v>
      </c>
      <c r="J290" s="49">
        <f t="shared" si="56"/>
        <v>0</v>
      </c>
      <c r="K290" s="52">
        <f t="shared" si="50"/>
        <v>481000</v>
      </c>
      <c r="L290" s="52">
        <f t="shared" si="51"/>
        <v>0</v>
      </c>
    </row>
    <row r="291" spans="1:12" ht="14.25" customHeight="1">
      <c r="A291" s="18" t="s">
        <v>32</v>
      </c>
      <c r="B291" s="3"/>
      <c r="C291" s="2"/>
      <c r="D291" s="2"/>
      <c r="E291" s="2"/>
      <c r="F291" s="2" t="s">
        <v>92</v>
      </c>
      <c r="G291" s="46"/>
      <c r="H291" s="46"/>
      <c r="I291" s="46">
        <v>481000</v>
      </c>
      <c r="J291" s="46"/>
      <c r="K291" s="46">
        <f t="shared" si="50"/>
        <v>481000</v>
      </c>
      <c r="L291" s="46">
        <f t="shared" si="51"/>
        <v>0</v>
      </c>
    </row>
    <row r="292" spans="1:12" ht="15.75" customHeight="1">
      <c r="A292" s="19" t="s">
        <v>56</v>
      </c>
      <c r="B292" s="5">
        <v>818</v>
      </c>
      <c r="C292" s="69"/>
      <c r="D292" s="69"/>
      <c r="E292" s="8"/>
      <c r="F292" s="8"/>
      <c r="G292" s="47">
        <f>G293+G297+G323</f>
        <v>600000</v>
      </c>
      <c r="H292" s="47">
        <f>H293+H297+H323</f>
        <v>700000</v>
      </c>
      <c r="I292" s="47">
        <f>I293+I297+I323</f>
        <v>38246000</v>
      </c>
      <c r="J292" s="47">
        <f>J293+J297+J323</f>
        <v>38926000</v>
      </c>
      <c r="K292" s="54">
        <f t="shared" si="50"/>
        <v>38846000</v>
      </c>
      <c r="L292" s="54">
        <f t="shared" si="51"/>
        <v>39626000</v>
      </c>
    </row>
    <row r="293" spans="1:12" s="44" customFormat="1" ht="12.75">
      <c r="A293" s="20" t="s">
        <v>59</v>
      </c>
      <c r="B293" s="6"/>
      <c r="C293" s="75" t="s">
        <v>148</v>
      </c>
      <c r="D293" s="75"/>
      <c r="E293" s="7"/>
      <c r="F293" s="7"/>
      <c r="G293" s="48">
        <f aca="true" t="shared" si="57" ref="G293:J295">G294</f>
        <v>600000</v>
      </c>
      <c r="H293" s="48">
        <f t="shared" si="57"/>
        <v>700000</v>
      </c>
      <c r="I293" s="48">
        <f t="shared" si="57"/>
        <v>0</v>
      </c>
      <c r="J293" s="48">
        <f t="shared" si="57"/>
        <v>0</v>
      </c>
      <c r="K293" s="51">
        <f t="shared" si="50"/>
        <v>600000</v>
      </c>
      <c r="L293" s="51">
        <f t="shared" si="51"/>
        <v>700000</v>
      </c>
    </row>
    <row r="294" spans="1:12" s="29" customFormat="1" ht="12.75" customHeight="1">
      <c r="A294" s="21" t="s">
        <v>60</v>
      </c>
      <c r="B294" s="4"/>
      <c r="C294" s="73"/>
      <c r="D294" s="73"/>
      <c r="E294" s="9" t="s">
        <v>149</v>
      </c>
      <c r="F294" s="9"/>
      <c r="G294" s="49">
        <f t="shared" si="57"/>
        <v>600000</v>
      </c>
      <c r="H294" s="49">
        <f t="shared" si="57"/>
        <v>700000</v>
      </c>
      <c r="I294" s="49">
        <f t="shared" si="57"/>
        <v>0</v>
      </c>
      <c r="J294" s="49">
        <f t="shared" si="57"/>
        <v>0</v>
      </c>
      <c r="K294" s="52">
        <f t="shared" si="50"/>
        <v>600000</v>
      </c>
      <c r="L294" s="52">
        <f t="shared" si="51"/>
        <v>700000</v>
      </c>
    </row>
    <row r="295" spans="1:12" s="29" customFormat="1" ht="27" customHeight="1">
      <c r="A295" s="21" t="s">
        <v>61</v>
      </c>
      <c r="B295" s="4"/>
      <c r="C295" s="73"/>
      <c r="D295" s="73"/>
      <c r="E295" s="9" t="s">
        <v>150</v>
      </c>
      <c r="F295" s="9"/>
      <c r="G295" s="49">
        <f t="shared" si="57"/>
        <v>600000</v>
      </c>
      <c r="H295" s="49">
        <f t="shared" si="57"/>
        <v>700000</v>
      </c>
      <c r="I295" s="49">
        <f t="shared" si="57"/>
        <v>0</v>
      </c>
      <c r="J295" s="49">
        <f t="shared" si="57"/>
        <v>0</v>
      </c>
      <c r="K295" s="52">
        <f t="shared" si="50"/>
        <v>600000</v>
      </c>
      <c r="L295" s="52">
        <f t="shared" si="51"/>
        <v>700000</v>
      </c>
    </row>
    <row r="296" spans="1:12" s="56" customFormat="1" ht="12.75">
      <c r="A296" s="18" t="s">
        <v>28</v>
      </c>
      <c r="B296" s="3"/>
      <c r="C296" s="74"/>
      <c r="D296" s="74"/>
      <c r="E296" s="2"/>
      <c r="F296" s="2" t="s">
        <v>93</v>
      </c>
      <c r="G296" s="50">
        <v>600000</v>
      </c>
      <c r="H296" s="50">
        <v>700000</v>
      </c>
      <c r="I296" s="50"/>
      <c r="J296" s="50"/>
      <c r="K296" s="46">
        <f t="shared" si="50"/>
        <v>600000</v>
      </c>
      <c r="L296" s="46">
        <f t="shared" si="51"/>
        <v>700000</v>
      </c>
    </row>
    <row r="297" spans="1:12" s="44" customFormat="1" ht="14.25" customHeight="1">
      <c r="A297" s="20" t="s">
        <v>26</v>
      </c>
      <c r="B297" s="6"/>
      <c r="C297" s="75" t="s">
        <v>107</v>
      </c>
      <c r="D297" s="75"/>
      <c r="E297" s="7"/>
      <c r="F297" s="7"/>
      <c r="G297" s="48">
        <f>G298+G320</f>
        <v>0</v>
      </c>
      <c r="H297" s="48">
        <f>H298+H320</f>
        <v>0</v>
      </c>
      <c r="I297" s="48">
        <f>I298+I320</f>
        <v>33967000</v>
      </c>
      <c r="J297" s="48">
        <f>J298+J320</f>
        <v>34647000</v>
      </c>
      <c r="K297" s="51">
        <f t="shared" si="50"/>
        <v>33967000</v>
      </c>
      <c r="L297" s="51">
        <f t="shared" si="51"/>
        <v>34647000</v>
      </c>
    </row>
    <row r="298" spans="1:12" s="29" customFormat="1" ht="12.75">
      <c r="A298" s="21" t="s">
        <v>62</v>
      </c>
      <c r="B298" s="4"/>
      <c r="C298" s="73"/>
      <c r="D298" s="73"/>
      <c r="E298" s="9" t="s">
        <v>126</v>
      </c>
      <c r="F298" s="9"/>
      <c r="G298" s="49">
        <f>G299+G303+G303+G307+G309+G311+G318</f>
        <v>0</v>
      </c>
      <c r="H298" s="49">
        <f>H299+H303+H303+H307+H309+H311+H318</f>
        <v>0</v>
      </c>
      <c r="I298" s="49">
        <f>I299+I301+I303+I305+I307+I309+I311+I318</f>
        <v>33967000</v>
      </c>
      <c r="J298" s="49">
        <f>J299+J301+J303+J305+J307+J309+J311+J318</f>
        <v>34647000</v>
      </c>
      <c r="K298" s="52">
        <f t="shared" si="50"/>
        <v>33967000</v>
      </c>
      <c r="L298" s="52">
        <f t="shared" si="51"/>
        <v>34647000</v>
      </c>
    </row>
    <row r="299" spans="1:12" s="29" customFormat="1" ht="52.5" customHeight="1">
      <c r="A299" s="21" t="s">
        <v>192</v>
      </c>
      <c r="B299" s="4"/>
      <c r="C299" s="9"/>
      <c r="D299" s="9"/>
      <c r="E299" s="9" t="s">
        <v>193</v>
      </c>
      <c r="F299" s="9"/>
      <c r="G299" s="49">
        <f>G300</f>
        <v>0</v>
      </c>
      <c r="H299" s="49">
        <f>H300</f>
        <v>0</v>
      </c>
      <c r="I299" s="49">
        <f>I300</f>
        <v>553000</v>
      </c>
      <c r="J299" s="49">
        <f>J300</f>
        <v>585000</v>
      </c>
      <c r="K299" s="52">
        <f t="shared" si="50"/>
        <v>553000</v>
      </c>
      <c r="L299" s="52">
        <f t="shared" si="51"/>
        <v>585000</v>
      </c>
    </row>
    <row r="300" spans="1:12" ht="12.75">
      <c r="A300" s="18" t="s">
        <v>28</v>
      </c>
      <c r="B300" s="3"/>
      <c r="C300" s="2"/>
      <c r="D300" s="2"/>
      <c r="E300" s="2" t="s">
        <v>193</v>
      </c>
      <c r="F300" s="2" t="s">
        <v>93</v>
      </c>
      <c r="G300" s="46"/>
      <c r="H300" s="46"/>
      <c r="I300" s="46">
        <v>553000</v>
      </c>
      <c r="J300" s="46">
        <v>585000</v>
      </c>
      <c r="K300" s="46">
        <f t="shared" si="50"/>
        <v>553000</v>
      </c>
      <c r="L300" s="46">
        <f t="shared" si="51"/>
        <v>585000</v>
      </c>
    </row>
    <row r="301" spans="1:12" s="29" customFormat="1" ht="15" customHeight="1">
      <c r="A301" s="21" t="s">
        <v>364</v>
      </c>
      <c r="B301" s="4"/>
      <c r="C301" s="9"/>
      <c r="D301" s="9"/>
      <c r="E301" s="9" t="s">
        <v>289</v>
      </c>
      <c r="F301" s="9"/>
      <c r="G301" s="52"/>
      <c r="H301" s="52"/>
      <c r="I301" s="52">
        <f>I302</f>
        <v>720000</v>
      </c>
      <c r="J301" s="52">
        <f>J302</f>
        <v>720000</v>
      </c>
      <c r="K301" s="52">
        <f t="shared" si="50"/>
        <v>720000</v>
      </c>
      <c r="L301" s="52">
        <f t="shared" si="51"/>
        <v>720000</v>
      </c>
    </row>
    <row r="302" spans="1:12" ht="12.75">
      <c r="A302" s="18" t="s">
        <v>28</v>
      </c>
      <c r="B302" s="3"/>
      <c r="C302" s="2"/>
      <c r="D302" s="2"/>
      <c r="E302" s="2"/>
      <c r="F302" s="2" t="s">
        <v>93</v>
      </c>
      <c r="G302" s="46"/>
      <c r="H302" s="46"/>
      <c r="I302" s="46">
        <v>720000</v>
      </c>
      <c r="J302" s="46">
        <v>720000</v>
      </c>
      <c r="K302" s="46">
        <f t="shared" si="50"/>
        <v>720000</v>
      </c>
      <c r="L302" s="46">
        <f t="shared" si="51"/>
        <v>720000</v>
      </c>
    </row>
    <row r="303" spans="1:12" s="29" customFormat="1" ht="38.25" customHeight="1">
      <c r="A303" s="21" t="s">
        <v>188</v>
      </c>
      <c r="B303" s="4"/>
      <c r="C303" s="73"/>
      <c r="D303" s="73"/>
      <c r="E303" s="9" t="s">
        <v>151</v>
      </c>
      <c r="F303" s="9"/>
      <c r="G303" s="49">
        <f>G304</f>
        <v>0</v>
      </c>
      <c r="H303" s="49">
        <f>H304</f>
        <v>0</v>
      </c>
      <c r="I303" s="49">
        <f>I304</f>
        <v>457000</v>
      </c>
      <c r="J303" s="49">
        <f>J304</f>
        <v>482000</v>
      </c>
      <c r="K303" s="52">
        <f t="shared" si="50"/>
        <v>457000</v>
      </c>
      <c r="L303" s="52">
        <f t="shared" si="51"/>
        <v>482000</v>
      </c>
    </row>
    <row r="304" spans="1:12" ht="12.75">
      <c r="A304" s="18" t="s">
        <v>28</v>
      </c>
      <c r="B304" s="3"/>
      <c r="C304" s="74"/>
      <c r="D304" s="74"/>
      <c r="E304" s="2"/>
      <c r="F304" s="2" t="s">
        <v>93</v>
      </c>
      <c r="G304" s="46"/>
      <c r="H304" s="46"/>
      <c r="I304" s="46">
        <v>457000</v>
      </c>
      <c r="J304" s="46">
        <v>482000</v>
      </c>
      <c r="K304" s="46">
        <f t="shared" si="50"/>
        <v>457000</v>
      </c>
      <c r="L304" s="46">
        <f t="shared" si="51"/>
        <v>482000</v>
      </c>
    </row>
    <row r="305" spans="1:12" s="29" customFormat="1" ht="13.5" customHeight="1">
      <c r="A305" s="32" t="s">
        <v>277</v>
      </c>
      <c r="B305" s="41"/>
      <c r="C305" s="34"/>
      <c r="D305" s="34"/>
      <c r="E305" s="34" t="s">
        <v>278</v>
      </c>
      <c r="F305" s="34"/>
      <c r="G305" s="52"/>
      <c r="H305" s="52"/>
      <c r="I305" s="52">
        <f>I306</f>
        <v>859000</v>
      </c>
      <c r="J305" s="52">
        <f>J306</f>
        <v>859000</v>
      </c>
      <c r="K305" s="52">
        <f t="shared" si="50"/>
        <v>859000</v>
      </c>
      <c r="L305" s="52">
        <f t="shared" si="51"/>
        <v>859000</v>
      </c>
    </row>
    <row r="306" spans="1:12" ht="12.75">
      <c r="A306" s="35" t="s">
        <v>28</v>
      </c>
      <c r="B306" s="41"/>
      <c r="C306" s="34"/>
      <c r="D306" s="36"/>
      <c r="E306" s="36"/>
      <c r="F306" s="36" t="s">
        <v>93</v>
      </c>
      <c r="G306" s="46"/>
      <c r="H306" s="46"/>
      <c r="I306" s="46">
        <v>859000</v>
      </c>
      <c r="J306" s="46">
        <v>859000</v>
      </c>
      <c r="K306" s="46">
        <f t="shared" si="50"/>
        <v>859000</v>
      </c>
      <c r="L306" s="46">
        <f t="shared" si="51"/>
        <v>859000</v>
      </c>
    </row>
    <row r="307" spans="1:12" s="29" customFormat="1" ht="36" customHeight="1">
      <c r="A307" s="21" t="s">
        <v>189</v>
      </c>
      <c r="B307" s="4"/>
      <c r="C307" s="73"/>
      <c r="D307" s="73"/>
      <c r="E307" s="9" t="s">
        <v>152</v>
      </c>
      <c r="F307" s="9"/>
      <c r="G307" s="49">
        <f>G308</f>
        <v>0</v>
      </c>
      <c r="H307" s="49">
        <f>H308</f>
        <v>0</v>
      </c>
      <c r="I307" s="49">
        <f>I308</f>
        <v>8148000</v>
      </c>
      <c r="J307" s="49">
        <f>J308</f>
        <v>8771000</v>
      </c>
      <c r="K307" s="52">
        <f t="shared" si="50"/>
        <v>8148000</v>
      </c>
      <c r="L307" s="52">
        <f t="shared" si="51"/>
        <v>8771000</v>
      </c>
    </row>
    <row r="308" spans="1:12" ht="12.75">
      <c r="A308" s="18" t="s">
        <v>28</v>
      </c>
      <c r="B308" s="3"/>
      <c r="C308" s="74"/>
      <c r="D308" s="74"/>
      <c r="E308" s="2"/>
      <c r="F308" s="2" t="s">
        <v>93</v>
      </c>
      <c r="G308" s="46"/>
      <c r="H308" s="46"/>
      <c r="I308" s="46">
        <v>8148000</v>
      </c>
      <c r="J308" s="46">
        <v>8771000</v>
      </c>
      <c r="K308" s="46">
        <f t="shared" si="50"/>
        <v>8148000</v>
      </c>
      <c r="L308" s="46">
        <f t="shared" si="51"/>
        <v>8771000</v>
      </c>
    </row>
    <row r="309" spans="1:12" s="29" customFormat="1" ht="24.75" customHeight="1">
      <c r="A309" s="21" t="s">
        <v>63</v>
      </c>
      <c r="B309" s="4"/>
      <c r="C309" s="73"/>
      <c r="D309" s="73"/>
      <c r="E309" s="9" t="s">
        <v>153</v>
      </c>
      <c r="F309" s="9"/>
      <c r="G309" s="49">
        <f>G310</f>
        <v>0</v>
      </c>
      <c r="H309" s="49">
        <f>H310</f>
        <v>0</v>
      </c>
      <c r="I309" s="49">
        <f>I310</f>
        <v>1222000</v>
      </c>
      <c r="J309" s="49">
        <f>J310</f>
        <v>1222000</v>
      </c>
      <c r="K309" s="52">
        <f t="shared" si="50"/>
        <v>1222000</v>
      </c>
      <c r="L309" s="52">
        <f t="shared" si="51"/>
        <v>1222000</v>
      </c>
    </row>
    <row r="310" spans="1:12" ht="12.75">
      <c r="A310" s="18" t="s">
        <v>28</v>
      </c>
      <c r="B310" s="3"/>
      <c r="C310" s="74"/>
      <c r="D310" s="74"/>
      <c r="E310" s="2"/>
      <c r="F310" s="2" t="s">
        <v>93</v>
      </c>
      <c r="G310" s="46"/>
      <c r="H310" s="46"/>
      <c r="I310" s="46">
        <v>1222000</v>
      </c>
      <c r="J310" s="46">
        <v>1222000</v>
      </c>
      <c r="K310" s="46">
        <f t="shared" si="50"/>
        <v>1222000</v>
      </c>
      <c r="L310" s="46">
        <f t="shared" si="51"/>
        <v>1222000</v>
      </c>
    </row>
    <row r="311" spans="1:12" s="29" customFormat="1" ht="25.5" customHeight="1">
      <c r="A311" s="21" t="s">
        <v>223</v>
      </c>
      <c r="B311" s="4"/>
      <c r="C311" s="9"/>
      <c r="D311" s="9"/>
      <c r="E311" s="9" t="s">
        <v>221</v>
      </c>
      <c r="F311" s="9"/>
      <c r="G311" s="49">
        <f>G312+G314+G316</f>
        <v>0</v>
      </c>
      <c r="H311" s="49">
        <f>H312+H314+H316</f>
        <v>0</v>
      </c>
      <c r="I311" s="49">
        <f>I312+I314+I316</f>
        <v>15657000</v>
      </c>
      <c r="J311" s="49">
        <f>J312+J314+J316</f>
        <v>15657000</v>
      </c>
      <c r="K311" s="52">
        <f t="shared" si="50"/>
        <v>15657000</v>
      </c>
      <c r="L311" s="52">
        <f t="shared" si="51"/>
        <v>15657000</v>
      </c>
    </row>
    <row r="312" spans="1:12" s="29" customFormat="1" ht="14.25" customHeight="1">
      <c r="A312" s="21" t="s">
        <v>359</v>
      </c>
      <c r="B312" s="4"/>
      <c r="C312" s="9"/>
      <c r="D312" s="9"/>
      <c r="E312" s="9" t="s">
        <v>358</v>
      </c>
      <c r="F312" s="9"/>
      <c r="G312" s="52"/>
      <c r="H312" s="52"/>
      <c r="I312" s="52">
        <f>I313</f>
        <v>4256000</v>
      </c>
      <c r="J312" s="52">
        <f>J313</f>
        <v>4256000</v>
      </c>
      <c r="K312" s="52">
        <f t="shared" si="50"/>
        <v>4256000</v>
      </c>
      <c r="L312" s="52">
        <f t="shared" si="51"/>
        <v>4256000</v>
      </c>
    </row>
    <row r="313" spans="1:12" ht="14.25" customHeight="1">
      <c r="A313" s="18" t="s">
        <v>28</v>
      </c>
      <c r="B313" s="3"/>
      <c r="C313" s="2"/>
      <c r="D313" s="2"/>
      <c r="E313" s="2"/>
      <c r="F313" s="2" t="s">
        <v>93</v>
      </c>
      <c r="G313" s="46"/>
      <c r="H313" s="46"/>
      <c r="I313" s="46">
        <v>4256000</v>
      </c>
      <c r="J313" s="46">
        <v>4256000</v>
      </c>
      <c r="K313" s="46">
        <f t="shared" si="50"/>
        <v>4256000</v>
      </c>
      <c r="L313" s="46">
        <f t="shared" si="51"/>
        <v>4256000</v>
      </c>
    </row>
    <row r="314" spans="1:12" s="29" customFormat="1" ht="26.25" customHeight="1">
      <c r="A314" s="21" t="s">
        <v>362</v>
      </c>
      <c r="B314" s="4"/>
      <c r="C314" s="9"/>
      <c r="D314" s="9"/>
      <c r="E314" s="9" t="s">
        <v>363</v>
      </c>
      <c r="F314" s="9"/>
      <c r="G314" s="52"/>
      <c r="H314" s="52"/>
      <c r="I314" s="52">
        <f>I315</f>
        <v>11386000</v>
      </c>
      <c r="J314" s="52">
        <f>J315</f>
        <v>11386000</v>
      </c>
      <c r="K314" s="52">
        <f t="shared" si="50"/>
        <v>11386000</v>
      </c>
      <c r="L314" s="52">
        <f t="shared" si="51"/>
        <v>11386000</v>
      </c>
    </row>
    <row r="315" spans="1:12" ht="12.75" customHeight="1">
      <c r="A315" s="18" t="s">
        <v>28</v>
      </c>
      <c r="B315" s="3"/>
      <c r="C315" s="2"/>
      <c r="D315" s="2"/>
      <c r="E315" s="2"/>
      <c r="F315" s="2" t="s">
        <v>93</v>
      </c>
      <c r="G315" s="46"/>
      <c r="H315" s="46"/>
      <c r="I315" s="46">
        <v>11386000</v>
      </c>
      <c r="J315" s="46">
        <v>11386000</v>
      </c>
      <c r="K315" s="46">
        <f t="shared" si="50"/>
        <v>11386000</v>
      </c>
      <c r="L315" s="46">
        <f t="shared" si="51"/>
        <v>11386000</v>
      </c>
    </row>
    <row r="316" spans="1:12" s="29" customFormat="1" ht="24.75" customHeight="1">
      <c r="A316" s="21" t="s">
        <v>361</v>
      </c>
      <c r="B316" s="4"/>
      <c r="C316" s="9"/>
      <c r="D316" s="9"/>
      <c r="E316" s="9" t="s">
        <v>360</v>
      </c>
      <c r="F316" s="9"/>
      <c r="G316" s="52"/>
      <c r="H316" s="52"/>
      <c r="I316" s="52">
        <f>I317</f>
        <v>15000</v>
      </c>
      <c r="J316" s="52">
        <f>J317</f>
        <v>15000</v>
      </c>
      <c r="K316" s="52">
        <f t="shared" si="50"/>
        <v>15000</v>
      </c>
      <c r="L316" s="52">
        <f t="shared" si="51"/>
        <v>15000</v>
      </c>
    </row>
    <row r="317" spans="1:12" ht="12.75" customHeight="1">
      <c r="A317" s="18" t="s">
        <v>28</v>
      </c>
      <c r="B317" s="3"/>
      <c r="C317" s="2"/>
      <c r="D317" s="2"/>
      <c r="E317" s="2"/>
      <c r="F317" s="2" t="s">
        <v>93</v>
      </c>
      <c r="G317" s="46"/>
      <c r="H317" s="46"/>
      <c r="I317" s="46">
        <v>15000</v>
      </c>
      <c r="J317" s="46">
        <v>15000</v>
      </c>
      <c r="K317" s="46">
        <f t="shared" si="50"/>
        <v>15000</v>
      </c>
      <c r="L317" s="46">
        <f t="shared" si="51"/>
        <v>15000</v>
      </c>
    </row>
    <row r="318" spans="1:12" s="29" customFormat="1" ht="13.5" customHeight="1">
      <c r="A318" s="21" t="s">
        <v>186</v>
      </c>
      <c r="B318" s="4"/>
      <c r="C318" s="73"/>
      <c r="D318" s="73"/>
      <c r="E318" s="9" t="s">
        <v>164</v>
      </c>
      <c r="F318" s="9"/>
      <c r="G318" s="49">
        <f>G319</f>
        <v>0</v>
      </c>
      <c r="H318" s="49">
        <f>H319</f>
        <v>0</v>
      </c>
      <c r="I318" s="49">
        <f>I319</f>
        <v>6351000</v>
      </c>
      <c r="J318" s="49">
        <f>J319</f>
        <v>6351000</v>
      </c>
      <c r="K318" s="52">
        <f t="shared" si="50"/>
        <v>6351000</v>
      </c>
      <c r="L318" s="52">
        <f t="shared" si="51"/>
        <v>6351000</v>
      </c>
    </row>
    <row r="319" spans="1:12" ht="12.75">
      <c r="A319" s="18" t="s">
        <v>28</v>
      </c>
      <c r="B319" s="3"/>
      <c r="C319" s="74"/>
      <c r="D319" s="74"/>
      <c r="E319" s="2"/>
      <c r="F319" s="2" t="s">
        <v>93</v>
      </c>
      <c r="G319" s="46"/>
      <c r="H319" s="46"/>
      <c r="I319" s="46">
        <v>6351000</v>
      </c>
      <c r="J319" s="46">
        <v>6351000</v>
      </c>
      <c r="K319" s="46">
        <f t="shared" si="50"/>
        <v>6351000</v>
      </c>
      <c r="L319" s="46">
        <f t="shared" si="51"/>
        <v>6351000</v>
      </c>
    </row>
    <row r="320" spans="1:12" s="29" customFormat="1" ht="14.25" customHeight="1">
      <c r="A320" s="21" t="s">
        <v>184</v>
      </c>
      <c r="B320" s="4"/>
      <c r="C320" s="9"/>
      <c r="D320" s="9"/>
      <c r="E320" s="9" t="s">
        <v>185</v>
      </c>
      <c r="F320" s="9"/>
      <c r="G320" s="49">
        <f aca="true" t="shared" si="58" ref="G320:J321">G321</f>
        <v>0</v>
      </c>
      <c r="H320" s="49">
        <f t="shared" si="58"/>
        <v>0</v>
      </c>
      <c r="I320" s="49">
        <f t="shared" si="58"/>
        <v>0</v>
      </c>
      <c r="J320" s="49">
        <f t="shared" si="58"/>
        <v>0</v>
      </c>
      <c r="K320" s="52">
        <f t="shared" si="50"/>
        <v>0</v>
      </c>
      <c r="L320" s="52">
        <f t="shared" si="51"/>
        <v>0</v>
      </c>
    </row>
    <row r="321" spans="1:12" s="29" customFormat="1" ht="25.5" customHeight="1">
      <c r="A321" s="21" t="s">
        <v>210</v>
      </c>
      <c r="B321" s="4"/>
      <c r="C321" s="9"/>
      <c r="D321" s="9"/>
      <c r="E321" s="9" t="s">
        <v>204</v>
      </c>
      <c r="F321" s="9"/>
      <c r="G321" s="49">
        <f t="shared" si="58"/>
        <v>0</v>
      </c>
      <c r="H321" s="49">
        <f t="shared" si="58"/>
        <v>0</v>
      </c>
      <c r="I321" s="49">
        <f t="shared" si="58"/>
        <v>0</v>
      </c>
      <c r="J321" s="49">
        <f t="shared" si="58"/>
        <v>0</v>
      </c>
      <c r="K321" s="52">
        <f t="shared" si="50"/>
        <v>0</v>
      </c>
      <c r="L321" s="52">
        <f t="shared" si="51"/>
        <v>0</v>
      </c>
    </row>
    <row r="322" spans="1:12" s="56" customFormat="1" ht="15" customHeight="1">
      <c r="A322" s="18" t="s">
        <v>277</v>
      </c>
      <c r="B322" s="3"/>
      <c r="C322" s="2"/>
      <c r="D322" s="2"/>
      <c r="E322" s="2"/>
      <c r="F322" s="2" t="s">
        <v>95</v>
      </c>
      <c r="G322" s="50">
        <v>0</v>
      </c>
      <c r="H322" s="50">
        <v>0</v>
      </c>
      <c r="I322" s="50"/>
      <c r="J322" s="50"/>
      <c r="K322" s="46">
        <f t="shared" si="50"/>
        <v>0</v>
      </c>
      <c r="L322" s="46">
        <f t="shared" si="51"/>
        <v>0</v>
      </c>
    </row>
    <row r="323" spans="1:12" s="44" customFormat="1" ht="14.25" customHeight="1">
      <c r="A323" s="55" t="s">
        <v>156</v>
      </c>
      <c r="B323" s="6"/>
      <c r="C323" s="75" t="s">
        <v>155</v>
      </c>
      <c r="D323" s="75"/>
      <c r="E323" s="7" t="s">
        <v>86</v>
      </c>
      <c r="F323" s="7" t="s">
        <v>87</v>
      </c>
      <c r="G323" s="48"/>
      <c r="H323" s="51"/>
      <c r="I323" s="51">
        <f aca="true" t="shared" si="59" ref="I323:J325">I324</f>
        <v>4279000</v>
      </c>
      <c r="J323" s="51">
        <f t="shared" si="59"/>
        <v>4279000</v>
      </c>
      <c r="K323" s="51">
        <f t="shared" si="50"/>
        <v>4279000</v>
      </c>
      <c r="L323" s="51">
        <f t="shared" si="51"/>
        <v>4279000</v>
      </c>
    </row>
    <row r="324" spans="1:12" s="29" customFormat="1" ht="39.75" customHeight="1">
      <c r="A324" s="28" t="s">
        <v>8</v>
      </c>
      <c r="B324" s="4"/>
      <c r="C324" s="73"/>
      <c r="D324" s="73"/>
      <c r="E324" s="9" t="s">
        <v>73</v>
      </c>
      <c r="F324" s="9"/>
      <c r="G324" s="47"/>
      <c r="H324" s="52"/>
      <c r="I324" s="52">
        <f t="shared" si="59"/>
        <v>4279000</v>
      </c>
      <c r="J324" s="52">
        <f t="shared" si="59"/>
        <v>4279000</v>
      </c>
      <c r="K324" s="52">
        <f t="shared" si="50"/>
        <v>4279000</v>
      </c>
      <c r="L324" s="52">
        <f t="shared" si="51"/>
        <v>4279000</v>
      </c>
    </row>
    <row r="325" spans="1:12" s="29" customFormat="1" ht="13.5">
      <c r="A325" s="28" t="s">
        <v>9</v>
      </c>
      <c r="B325" s="4"/>
      <c r="C325" s="73"/>
      <c r="D325" s="73"/>
      <c r="E325" s="9" t="s">
        <v>74</v>
      </c>
      <c r="F325" s="9"/>
      <c r="G325" s="47"/>
      <c r="H325" s="52"/>
      <c r="I325" s="52">
        <f t="shared" si="59"/>
        <v>4279000</v>
      </c>
      <c r="J325" s="52">
        <f t="shared" si="59"/>
        <v>4279000</v>
      </c>
      <c r="K325" s="52">
        <f t="shared" si="50"/>
        <v>4279000</v>
      </c>
      <c r="L325" s="52">
        <f t="shared" si="51"/>
        <v>4279000</v>
      </c>
    </row>
    <row r="326" spans="1:12" ht="13.5" customHeight="1">
      <c r="A326" s="27" t="s">
        <v>10</v>
      </c>
      <c r="B326" s="3"/>
      <c r="C326" s="74"/>
      <c r="D326" s="74"/>
      <c r="E326" s="2"/>
      <c r="F326" s="2" t="s">
        <v>88</v>
      </c>
      <c r="G326" s="46"/>
      <c r="H326" s="46"/>
      <c r="I326" s="46">
        <v>4279000</v>
      </c>
      <c r="J326" s="46">
        <v>4279000</v>
      </c>
      <c r="K326" s="46">
        <f t="shared" si="50"/>
        <v>4279000</v>
      </c>
      <c r="L326" s="46">
        <f t="shared" si="51"/>
        <v>4279000</v>
      </c>
    </row>
    <row r="327" spans="1:12" ht="25.5" customHeight="1">
      <c r="A327" s="19" t="s">
        <v>64</v>
      </c>
      <c r="B327" s="5">
        <v>819</v>
      </c>
      <c r="C327" s="69"/>
      <c r="D327" s="69"/>
      <c r="E327" s="8"/>
      <c r="F327" s="8"/>
      <c r="G327" s="47">
        <f>G328+G332</f>
        <v>10000</v>
      </c>
      <c r="H327" s="47">
        <f>H328+H332</f>
        <v>10000</v>
      </c>
      <c r="I327" s="47">
        <f>I328+I332</f>
        <v>16095000</v>
      </c>
      <c r="J327" s="47">
        <f>J328+J332</f>
        <v>16095000</v>
      </c>
      <c r="K327" s="54">
        <f t="shared" si="50"/>
        <v>16105000</v>
      </c>
      <c r="L327" s="54">
        <f t="shared" si="51"/>
        <v>16105000</v>
      </c>
    </row>
    <row r="328" spans="1:12" s="44" customFormat="1" ht="13.5" customHeight="1">
      <c r="A328" s="20" t="s">
        <v>65</v>
      </c>
      <c r="B328" s="6"/>
      <c r="C328" s="75" t="s">
        <v>78</v>
      </c>
      <c r="D328" s="75"/>
      <c r="E328" s="7"/>
      <c r="F328" s="7"/>
      <c r="G328" s="48">
        <f aca="true" t="shared" si="60" ref="G328:J330">G329</f>
        <v>0</v>
      </c>
      <c r="H328" s="48">
        <f t="shared" si="60"/>
        <v>0</v>
      </c>
      <c r="I328" s="48">
        <f t="shared" si="60"/>
        <v>16005000</v>
      </c>
      <c r="J328" s="48">
        <f t="shared" si="60"/>
        <v>16005000</v>
      </c>
      <c r="K328" s="51">
        <f t="shared" si="50"/>
        <v>16005000</v>
      </c>
      <c r="L328" s="51">
        <f t="shared" si="51"/>
        <v>16005000</v>
      </c>
    </row>
    <row r="329" spans="1:12" s="29" customFormat="1" ht="13.5" customHeight="1">
      <c r="A329" s="21" t="s">
        <v>66</v>
      </c>
      <c r="B329" s="4"/>
      <c r="C329" s="73"/>
      <c r="D329" s="73"/>
      <c r="E329" s="9" t="s">
        <v>79</v>
      </c>
      <c r="F329" s="9"/>
      <c r="G329" s="49">
        <f t="shared" si="60"/>
        <v>0</v>
      </c>
      <c r="H329" s="49">
        <f t="shared" si="60"/>
        <v>0</v>
      </c>
      <c r="I329" s="49">
        <f t="shared" si="60"/>
        <v>16005000</v>
      </c>
      <c r="J329" s="49">
        <f t="shared" si="60"/>
        <v>16005000</v>
      </c>
      <c r="K329" s="52">
        <f t="shared" si="50"/>
        <v>16005000</v>
      </c>
      <c r="L329" s="52">
        <f t="shared" si="51"/>
        <v>16005000</v>
      </c>
    </row>
    <row r="330" spans="1:12" s="29" customFormat="1" ht="13.5" customHeight="1">
      <c r="A330" s="21" t="s">
        <v>31</v>
      </c>
      <c r="B330" s="4"/>
      <c r="C330" s="73"/>
      <c r="D330" s="73"/>
      <c r="E330" s="9" t="s">
        <v>80</v>
      </c>
      <c r="F330" s="9"/>
      <c r="G330" s="49">
        <f t="shared" si="60"/>
        <v>0</v>
      </c>
      <c r="H330" s="49">
        <f t="shared" si="60"/>
        <v>0</v>
      </c>
      <c r="I330" s="49">
        <f t="shared" si="60"/>
        <v>16005000</v>
      </c>
      <c r="J330" s="49">
        <f t="shared" si="60"/>
        <v>16005000</v>
      </c>
      <c r="K330" s="52">
        <f t="shared" si="50"/>
        <v>16005000</v>
      </c>
      <c r="L330" s="52">
        <f t="shared" si="51"/>
        <v>16005000</v>
      </c>
    </row>
    <row r="331" spans="1:12" s="56" customFormat="1" ht="15" customHeight="1">
      <c r="A331" s="18" t="s">
        <v>32</v>
      </c>
      <c r="B331" s="3"/>
      <c r="C331" s="74"/>
      <c r="D331" s="74"/>
      <c r="E331" s="2"/>
      <c r="F331" s="2" t="s">
        <v>92</v>
      </c>
      <c r="G331" s="45"/>
      <c r="H331" s="45"/>
      <c r="I331" s="45">
        <v>16005000</v>
      </c>
      <c r="J331" s="45">
        <v>16005000</v>
      </c>
      <c r="K331" s="46">
        <f t="shared" si="50"/>
        <v>16005000</v>
      </c>
      <c r="L331" s="46">
        <f t="shared" si="51"/>
        <v>16005000</v>
      </c>
    </row>
    <row r="332" spans="1:12" s="44" customFormat="1" ht="14.25" customHeight="1">
      <c r="A332" s="20" t="s">
        <v>41</v>
      </c>
      <c r="B332" s="6"/>
      <c r="C332" s="75" t="s">
        <v>125</v>
      </c>
      <c r="D332" s="75"/>
      <c r="E332" s="7"/>
      <c r="F332" s="7"/>
      <c r="G332" s="48">
        <f>G335+G333</f>
        <v>10000</v>
      </c>
      <c r="H332" s="48">
        <f>H335+H333</f>
        <v>10000</v>
      </c>
      <c r="I332" s="48">
        <f>I335+I333</f>
        <v>90000</v>
      </c>
      <c r="J332" s="48">
        <f>J335+J333</f>
        <v>90000</v>
      </c>
      <c r="K332" s="51">
        <f aca="true" t="shared" si="61" ref="K332:K357">G332+I332</f>
        <v>100000</v>
      </c>
      <c r="L332" s="51">
        <f aca="true" t="shared" si="62" ref="L332:L357">H332+J332</f>
        <v>100000</v>
      </c>
    </row>
    <row r="333" spans="1:12" s="29" customFormat="1" ht="12.75" customHeight="1">
      <c r="A333" s="21" t="s">
        <v>335</v>
      </c>
      <c r="B333" s="4"/>
      <c r="C333" s="9" t="s">
        <v>125</v>
      </c>
      <c r="D333" s="9"/>
      <c r="E333" s="9" t="s">
        <v>336</v>
      </c>
      <c r="F333" s="9"/>
      <c r="G333" s="49"/>
      <c r="H333" s="49"/>
      <c r="I333" s="49">
        <f>I334</f>
        <v>90000</v>
      </c>
      <c r="J333" s="49">
        <f>J334</f>
        <v>90000</v>
      </c>
      <c r="K333" s="52">
        <f t="shared" si="61"/>
        <v>90000</v>
      </c>
      <c r="L333" s="52">
        <f t="shared" si="62"/>
        <v>90000</v>
      </c>
    </row>
    <row r="334" spans="1:12" s="56" customFormat="1" ht="14.25" customHeight="1">
      <c r="A334" s="18" t="s">
        <v>277</v>
      </c>
      <c r="B334" s="3"/>
      <c r="C334" s="2"/>
      <c r="D334" s="2"/>
      <c r="E334" s="2"/>
      <c r="F334" s="2" t="s">
        <v>95</v>
      </c>
      <c r="G334" s="45"/>
      <c r="H334" s="45"/>
      <c r="I334" s="45">
        <v>90000</v>
      </c>
      <c r="J334" s="45">
        <v>90000</v>
      </c>
      <c r="K334" s="46">
        <f t="shared" si="61"/>
        <v>90000</v>
      </c>
      <c r="L334" s="46">
        <f t="shared" si="62"/>
        <v>90000</v>
      </c>
    </row>
    <row r="335" spans="1:12" s="29" customFormat="1" ht="12.75" customHeight="1">
      <c r="A335" s="21" t="s">
        <v>184</v>
      </c>
      <c r="B335" s="4"/>
      <c r="C335" s="73"/>
      <c r="D335" s="73"/>
      <c r="E335" s="9" t="s">
        <v>185</v>
      </c>
      <c r="F335" s="9"/>
      <c r="G335" s="49">
        <f aca="true" t="shared" si="63" ref="G335:J336">G336</f>
        <v>10000</v>
      </c>
      <c r="H335" s="49">
        <f t="shared" si="63"/>
        <v>10000</v>
      </c>
      <c r="I335" s="49">
        <f t="shared" si="63"/>
        <v>0</v>
      </c>
      <c r="J335" s="49">
        <f t="shared" si="63"/>
        <v>0</v>
      </c>
      <c r="K335" s="52">
        <f t="shared" si="61"/>
        <v>10000</v>
      </c>
      <c r="L335" s="52">
        <f t="shared" si="62"/>
        <v>10000</v>
      </c>
    </row>
    <row r="336" spans="1:12" s="29" customFormat="1" ht="12.75">
      <c r="A336" s="21" t="s">
        <v>339</v>
      </c>
      <c r="B336" s="4"/>
      <c r="C336" s="73"/>
      <c r="D336" s="73"/>
      <c r="E336" s="9" t="s">
        <v>337</v>
      </c>
      <c r="F336" s="9"/>
      <c r="G336" s="49">
        <f t="shared" si="63"/>
        <v>10000</v>
      </c>
      <c r="H336" s="49">
        <f t="shared" si="63"/>
        <v>10000</v>
      </c>
      <c r="I336" s="49">
        <f t="shared" si="63"/>
        <v>0</v>
      </c>
      <c r="J336" s="49">
        <f t="shared" si="63"/>
        <v>0</v>
      </c>
      <c r="K336" s="52">
        <f t="shared" si="61"/>
        <v>10000</v>
      </c>
      <c r="L336" s="52">
        <f t="shared" si="62"/>
        <v>10000</v>
      </c>
    </row>
    <row r="337" spans="1:12" s="56" customFormat="1" ht="12.75" customHeight="1">
      <c r="A337" s="18" t="s">
        <v>277</v>
      </c>
      <c r="B337" s="3"/>
      <c r="C337" s="2"/>
      <c r="D337" s="2"/>
      <c r="E337" s="2"/>
      <c r="F337" s="2" t="s">
        <v>95</v>
      </c>
      <c r="G337" s="50">
        <v>10000</v>
      </c>
      <c r="H337" s="50">
        <v>10000</v>
      </c>
      <c r="I337" s="50"/>
      <c r="J337" s="50"/>
      <c r="K337" s="46">
        <f t="shared" si="61"/>
        <v>10000</v>
      </c>
      <c r="L337" s="46">
        <f t="shared" si="62"/>
        <v>10000</v>
      </c>
    </row>
    <row r="338" spans="1:12" ht="14.25" customHeight="1">
      <c r="A338" s="19" t="s">
        <v>67</v>
      </c>
      <c r="B338" s="5">
        <v>821</v>
      </c>
      <c r="C338" s="69"/>
      <c r="D338" s="69"/>
      <c r="E338" s="8"/>
      <c r="F338" s="8"/>
      <c r="G338" s="47">
        <f>G339</f>
        <v>630000</v>
      </c>
      <c r="H338" s="47">
        <f>H339</f>
        <v>658000</v>
      </c>
      <c r="I338" s="47">
        <f>I339</f>
        <v>2445800</v>
      </c>
      <c r="J338" s="47">
        <f>J339</f>
        <v>2445800</v>
      </c>
      <c r="K338" s="54">
        <f t="shared" si="61"/>
        <v>3075800</v>
      </c>
      <c r="L338" s="54">
        <f t="shared" si="62"/>
        <v>3103800</v>
      </c>
    </row>
    <row r="339" spans="1:12" s="44" customFormat="1" ht="15" customHeight="1">
      <c r="A339" s="20" t="s">
        <v>38</v>
      </c>
      <c r="B339" s="6"/>
      <c r="C339" s="75" t="s">
        <v>121</v>
      </c>
      <c r="D339" s="75"/>
      <c r="E339" s="7"/>
      <c r="F339" s="7"/>
      <c r="G339" s="48">
        <f>G340+G345+G348</f>
        <v>630000</v>
      </c>
      <c r="H339" s="48">
        <f>H340+H345+H348</f>
        <v>658000</v>
      </c>
      <c r="I339" s="48">
        <f>I340+I345+I348</f>
        <v>2445800</v>
      </c>
      <c r="J339" s="48">
        <f>J340+J345+J348</f>
        <v>2445800</v>
      </c>
      <c r="K339" s="51">
        <f t="shared" si="61"/>
        <v>3075800</v>
      </c>
      <c r="L339" s="51">
        <f t="shared" si="62"/>
        <v>3103800</v>
      </c>
    </row>
    <row r="340" spans="1:12" s="29" customFormat="1" ht="14.25" customHeight="1">
      <c r="A340" s="21" t="s">
        <v>68</v>
      </c>
      <c r="B340" s="4"/>
      <c r="C340" s="9"/>
      <c r="D340" s="9"/>
      <c r="E340" s="9" t="s">
        <v>81</v>
      </c>
      <c r="F340" s="9"/>
      <c r="G340" s="49">
        <f>G341+G343</f>
        <v>173000</v>
      </c>
      <c r="H340" s="49">
        <f>H341+H343</f>
        <v>183000</v>
      </c>
      <c r="I340" s="49">
        <f>I341+I343</f>
        <v>870800</v>
      </c>
      <c r="J340" s="49">
        <f>J341+J343</f>
        <v>870800</v>
      </c>
      <c r="K340" s="52">
        <f t="shared" si="61"/>
        <v>1043800</v>
      </c>
      <c r="L340" s="52">
        <f t="shared" si="62"/>
        <v>1053800</v>
      </c>
    </row>
    <row r="341" spans="1:12" s="29" customFormat="1" ht="13.5" customHeight="1">
      <c r="A341" s="21" t="s">
        <v>31</v>
      </c>
      <c r="B341" s="4"/>
      <c r="C341" s="9"/>
      <c r="D341" s="9"/>
      <c r="E341" s="9" t="s">
        <v>230</v>
      </c>
      <c r="F341" s="9"/>
      <c r="G341" s="49">
        <f>G342</f>
        <v>173000</v>
      </c>
      <c r="H341" s="49">
        <f>H342</f>
        <v>183000</v>
      </c>
      <c r="I341" s="49">
        <f>I342</f>
        <v>818800</v>
      </c>
      <c r="J341" s="49">
        <f>J342</f>
        <v>818800</v>
      </c>
      <c r="K341" s="52">
        <f t="shared" si="61"/>
        <v>991800</v>
      </c>
      <c r="L341" s="52">
        <f t="shared" si="62"/>
        <v>1001800</v>
      </c>
    </row>
    <row r="342" spans="1:12" s="56" customFormat="1" ht="15" customHeight="1">
      <c r="A342" s="18" t="s">
        <v>32</v>
      </c>
      <c r="B342" s="3"/>
      <c r="C342" s="2"/>
      <c r="D342" s="2"/>
      <c r="E342" s="2"/>
      <c r="F342" s="2" t="s">
        <v>92</v>
      </c>
      <c r="G342" s="50">
        <v>173000</v>
      </c>
      <c r="H342" s="50">
        <v>183000</v>
      </c>
      <c r="I342" s="50">
        <v>818800</v>
      </c>
      <c r="J342" s="50">
        <v>818800</v>
      </c>
      <c r="K342" s="46">
        <f t="shared" si="61"/>
        <v>991800</v>
      </c>
      <c r="L342" s="46">
        <f t="shared" si="62"/>
        <v>1001800</v>
      </c>
    </row>
    <row r="343" spans="1:12" s="29" customFormat="1" ht="13.5" customHeight="1">
      <c r="A343" s="21" t="s">
        <v>69</v>
      </c>
      <c r="B343" s="4"/>
      <c r="C343" s="73"/>
      <c r="D343" s="73"/>
      <c r="E343" s="9" t="s">
        <v>82</v>
      </c>
      <c r="F343" s="9"/>
      <c r="G343" s="52">
        <f>G344</f>
        <v>0</v>
      </c>
      <c r="H343" s="52">
        <f>H344</f>
        <v>0</v>
      </c>
      <c r="I343" s="52">
        <f>I344</f>
        <v>52000</v>
      </c>
      <c r="J343" s="52">
        <f>J344</f>
        <v>52000</v>
      </c>
      <c r="K343" s="52">
        <f t="shared" si="61"/>
        <v>52000</v>
      </c>
      <c r="L343" s="52">
        <f t="shared" si="62"/>
        <v>52000</v>
      </c>
    </row>
    <row r="344" spans="1:12" ht="14.25" customHeight="1">
      <c r="A344" s="18" t="s">
        <v>273</v>
      </c>
      <c r="B344" s="3"/>
      <c r="C344" s="74"/>
      <c r="D344" s="74"/>
      <c r="E344" s="2"/>
      <c r="F344" s="2" t="s">
        <v>274</v>
      </c>
      <c r="G344" s="46"/>
      <c r="H344" s="46"/>
      <c r="I344" s="46">
        <v>52000</v>
      </c>
      <c r="J344" s="46">
        <v>52000</v>
      </c>
      <c r="K344" s="46">
        <f t="shared" si="61"/>
        <v>52000</v>
      </c>
      <c r="L344" s="46">
        <f t="shared" si="62"/>
        <v>52000</v>
      </c>
    </row>
    <row r="345" spans="1:12" s="29" customFormat="1" ht="15" customHeight="1">
      <c r="A345" s="21" t="s">
        <v>21</v>
      </c>
      <c r="B345" s="4"/>
      <c r="C345" s="9" t="s">
        <v>121</v>
      </c>
      <c r="D345" s="9"/>
      <c r="E345" s="9" t="s">
        <v>77</v>
      </c>
      <c r="F345" s="9"/>
      <c r="G345" s="49">
        <f aca="true" t="shared" si="64" ref="G345:J346">G346</f>
        <v>0</v>
      </c>
      <c r="H345" s="49">
        <f t="shared" si="64"/>
        <v>0</v>
      </c>
      <c r="I345" s="49">
        <f t="shared" si="64"/>
        <v>1575000</v>
      </c>
      <c r="J345" s="49">
        <f t="shared" si="64"/>
        <v>1575000</v>
      </c>
      <c r="K345" s="52">
        <f t="shared" si="61"/>
        <v>1575000</v>
      </c>
      <c r="L345" s="52">
        <f t="shared" si="62"/>
        <v>1575000</v>
      </c>
    </row>
    <row r="346" spans="1:12" s="29" customFormat="1" ht="62.25" customHeight="1">
      <c r="A346" s="21" t="s">
        <v>258</v>
      </c>
      <c r="B346" s="4"/>
      <c r="C346" s="9" t="s">
        <v>121</v>
      </c>
      <c r="D346" s="9"/>
      <c r="E346" s="9" t="s">
        <v>154</v>
      </c>
      <c r="F346" s="9"/>
      <c r="G346" s="49">
        <f t="shared" si="64"/>
        <v>0</v>
      </c>
      <c r="H346" s="49">
        <f t="shared" si="64"/>
        <v>0</v>
      </c>
      <c r="I346" s="49">
        <f t="shared" si="64"/>
        <v>1575000</v>
      </c>
      <c r="J346" s="49">
        <f t="shared" si="64"/>
        <v>1575000</v>
      </c>
      <c r="K346" s="52">
        <f t="shared" si="61"/>
        <v>1575000</v>
      </c>
      <c r="L346" s="52">
        <f t="shared" si="62"/>
        <v>1575000</v>
      </c>
    </row>
    <row r="347" spans="1:12" ht="14.25" customHeight="1">
      <c r="A347" s="18" t="s">
        <v>320</v>
      </c>
      <c r="B347" s="3"/>
      <c r="C347" s="2"/>
      <c r="D347" s="2"/>
      <c r="E347" s="2"/>
      <c r="F347" s="2" t="s">
        <v>268</v>
      </c>
      <c r="G347" s="46"/>
      <c r="H347" s="46"/>
      <c r="I347" s="46">
        <v>1575000</v>
      </c>
      <c r="J347" s="46">
        <v>1575000</v>
      </c>
      <c r="K347" s="46">
        <f t="shared" si="61"/>
        <v>1575000</v>
      </c>
      <c r="L347" s="46">
        <f t="shared" si="62"/>
        <v>1575000</v>
      </c>
    </row>
    <row r="348" spans="1:12" s="29" customFormat="1" ht="12.75" customHeight="1">
      <c r="A348" s="21" t="s">
        <v>184</v>
      </c>
      <c r="B348" s="4"/>
      <c r="C348" s="9"/>
      <c r="D348" s="9"/>
      <c r="E348" s="9" t="s">
        <v>185</v>
      </c>
      <c r="F348" s="9"/>
      <c r="G348" s="49">
        <f>G349+G351+G353</f>
        <v>457000</v>
      </c>
      <c r="H348" s="49">
        <f>H349+H351+H353</f>
        <v>475000</v>
      </c>
      <c r="I348" s="49">
        <f>I349+I351+I353</f>
        <v>0</v>
      </c>
      <c r="J348" s="49">
        <f>J349+J351+J353</f>
        <v>0</v>
      </c>
      <c r="K348" s="52">
        <f t="shared" si="61"/>
        <v>457000</v>
      </c>
      <c r="L348" s="52">
        <f t="shared" si="62"/>
        <v>475000</v>
      </c>
    </row>
    <row r="349" spans="1:12" s="29" customFormat="1" ht="36.75" customHeight="1">
      <c r="A349" s="21" t="s">
        <v>275</v>
      </c>
      <c r="B349" s="4"/>
      <c r="C349" s="9"/>
      <c r="D349" s="9"/>
      <c r="E349" s="9" t="s">
        <v>264</v>
      </c>
      <c r="F349" s="9"/>
      <c r="G349" s="49">
        <f>G350</f>
        <v>157000</v>
      </c>
      <c r="H349" s="49">
        <f>H350</f>
        <v>160000</v>
      </c>
      <c r="I349" s="49">
        <f>I350</f>
        <v>0</v>
      </c>
      <c r="J349" s="49">
        <f>J350</f>
        <v>0</v>
      </c>
      <c r="K349" s="52">
        <f t="shared" si="61"/>
        <v>157000</v>
      </c>
      <c r="L349" s="52">
        <f t="shared" si="62"/>
        <v>160000</v>
      </c>
    </row>
    <row r="350" spans="1:12" s="56" customFormat="1" ht="15" customHeight="1">
      <c r="A350" s="18" t="s">
        <v>321</v>
      </c>
      <c r="B350" s="3"/>
      <c r="C350" s="2"/>
      <c r="D350" s="2"/>
      <c r="E350" s="2"/>
      <c r="F350" s="2" t="s">
        <v>274</v>
      </c>
      <c r="G350" s="50">
        <v>157000</v>
      </c>
      <c r="H350" s="50">
        <v>160000</v>
      </c>
      <c r="I350" s="50"/>
      <c r="J350" s="50"/>
      <c r="K350" s="46">
        <f t="shared" si="61"/>
        <v>157000</v>
      </c>
      <c r="L350" s="46">
        <f t="shared" si="62"/>
        <v>160000</v>
      </c>
    </row>
    <row r="351" spans="1:12" s="29" customFormat="1" ht="25.5" customHeight="1">
      <c r="A351" s="21" t="s">
        <v>316</v>
      </c>
      <c r="B351" s="4"/>
      <c r="C351" s="9"/>
      <c r="D351" s="9"/>
      <c r="E351" s="9" t="s">
        <v>317</v>
      </c>
      <c r="F351" s="9"/>
      <c r="G351" s="49">
        <f>G352</f>
        <v>140000</v>
      </c>
      <c r="H351" s="49">
        <f>H352</f>
        <v>150000</v>
      </c>
      <c r="I351" s="49">
        <f>I352</f>
        <v>0</v>
      </c>
      <c r="J351" s="49">
        <f>J352</f>
        <v>0</v>
      </c>
      <c r="K351" s="52">
        <f t="shared" si="61"/>
        <v>140000</v>
      </c>
      <c r="L351" s="52">
        <f t="shared" si="62"/>
        <v>150000</v>
      </c>
    </row>
    <row r="352" spans="1:12" s="56" customFormat="1" ht="13.5" customHeight="1">
      <c r="A352" s="18" t="s">
        <v>320</v>
      </c>
      <c r="B352" s="3"/>
      <c r="C352" s="2"/>
      <c r="D352" s="2"/>
      <c r="E352" s="2"/>
      <c r="F352" s="2" t="s">
        <v>268</v>
      </c>
      <c r="G352" s="50">
        <v>140000</v>
      </c>
      <c r="H352" s="50">
        <v>150000</v>
      </c>
      <c r="I352" s="50"/>
      <c r="J352" s="50"/>
      <c r="K352" s="46">
        <f t="shared" si="61"/>
        <v>140000</v>
      </c>
      <c r="L352" s="46">
        <f t="shared" si="62"/>
        <v>150000</v>
      </c>
    </row>
    <row r="353" spans="1:12" s="29" customFormat="1" ht="26.25" customHeight="1">
      <c r="A353" s="21" t="s">
        <v>272</v>
      </c>
      <c r="B353" s="4"/>
      <c r="C353" s="9"/>
      <c r="D353" s="9"/>
      <c r="E353" s="9" t="s">
        <v>263</v>
      </c>
      <c r="F353" s="9"/>
      <c r="G353" s="49">
        <f>G354</f>
        <v>160000</v>
      </c>
      <c r="H353" s="49">
        <f>H354</f>
        <v>165000</v>
      </c>
      <c r="I353" s="49">
        <f>I354</f>
        <v>0</v>
      </c>
      <c r="J353" s="49">
        <f>J354</f>
        <v>0</v>
      </c>
      <c r="K353" s="52">
        <f t="shared" si="61"/>
        <v>160000</v>
      </c>
      <c r="L353" s="52">
        <f t="shared" si="62"/>
        <v>165000</v>
      </c>
    </row>
    <row r="354" spans="1:12" s="56" customFormat="1" ht="13.5" customHeight="1">
      <c r="A354" s="18" t="s">
        <v>319</v>
      </c>
      <c r="B354" s="3"/>
      <c r="C354" s="2"/>
      <c r="D354" s="2"/>
      <c r="E354" s="2"/>
      <c r="F354" s="2" t="s">
        <v>322</v>
      </c>
      <c r="G354" s="50">
        <v>160000</v>
      </c>
      <c r="H354" s="50">
        <v>165000</v>
      </c>
      <c r="I354" s="50"/>
      <c r="J354" s="50"/>
      <c r="K354" s="46">
        <f t="shared" si="61"/>
        <v>160000</v>
      </c>
      <c r="L354" s="46">
        <f t="shared" si="62"/>
        <v>165000</v>
      </c>
    </row>
    <row r="355" spans="1:12" s="53" customFormat="1" ht="12.75" customHeight="1">
      <c r="A355" s="22" t="s">
        <v>167</v>
      </c>
      <c r="B355" s="23"/>
      <c r="C355" s="23"/>
      <c r="D355" s="23"/>
      <c r="E355" s="23"/>
      <c r="F355" s="23"/>
      <c r="G355" s="47">
        <f>G13+G150+G215+G250+G277+G292+G327+G338</f>
        <v>168945000</v>
      </c>
      <c r="H355" s="47">
        <f>H13+H150+H215+H250+H277+H292+H327+H338</f>
        <v>172085000</v>
      </c>
      <c r="I355" s="47">
        <f>I13+I150+I215+I250+I277+I292+I327+I338</f>
        <v>181736400</v>
      </c>
      <c r="J355" s="47">
        <f>J13+J150+J215+J250+J277+J292+J327+J338</f>
        <v>170026928</v>
      </c>
      <c r="K355" s="54">
        <f t="shared" si="61"/>
        <v>350681400</v>
      </c>
      <c r="L355" s="54">
        <f t="shared" si="62"/>
        <v>342111928</v>
      </c>
    </row>
    <row r="356" spans="1:12" ht="27" customHeight="1">
      <c r="A356" s="16" t="s">
        <v>168</v>
      </c>
      <c r="B356" s="17"/>
      <c r="C356" s="17"/>
      <c r="D356" s="17"/>
      <c r="E356" s="17"/>
      <c r="F356" s="17"/>
      <c r="G356" s="46">
        <v>7290000</v>
      </c>
      <c r="H356" s="46">
        <v>8060000</v>
      </c>
      <c r="I356" s="46"/>
      <c r="J356" s="46"/>
      <c r="K356" s="46">
        <f t="shared" si="61"/>
        <v>7290000</v>
      </c>
      <c r="L356" s="46">
        <f t="shared" si="62"/>
        <v>8060000</v>
      </c>
    </row>
    <row r="357" spans="1:12" s="53" customFormat="1" ht="12.75">
      <c r="A357" s="13" t="s">
        <v>169</v>
      </c>
      <c r="B357" s="14"/>
      <c r="C357" s="14"/>
      <c r="D357" s="14"/>
      <c r="E357" s="14"/>
      <c r="F357" s="14"/>
      <c r="G357" s="54">
        <f>G355+G356</f>
        <v>176235000</v>
      </c>
      <c r="H357" s="54">
        <f>H355+H356</f>
        <v>180145000</v>
      </c>
      <c r="I357" s="54">
        <f>I355+I356</f>
        <v>181736400</v>
      </c>
      <c r="J357" s="54">
        <f>J355+J356</f>
        <v>170026928</v>
      </c>
      <c r="K357" s="54">
        <f t="shared" si="61"/>
        <v>357971400</v>
      </c>
      <c r="L357" s="54">
        <f t="shared" si="62"/>
        <v>350171928</v>
      </c>
    </row>
  </sheetData>
  <mergeCells count="186">
    <mergeCell ref="C280:D280"/>
    <mergeCell ref="C281:D281"/>
    <mergeCell ref="C332:D332"/>
    <mergeCell ref="C268:D268"/>
    <mergeCell ref="C309:D309"/>
    <mergeCell ref="C310:D310"/>
    <mergeCell ref="C307:D307"/>
    <mergeCell ref="C308:D308"/>
    <mergeCell ref="C325:D325"/>
    <mergeCell ref="C326:D326"/>
    <mergeCell ref="C324:D324"/>
    <mergeCell ref="C323:D323"/>
    <mergeCell ref="C318:D318"/>
    <mergeCell ref="C319:D319"/>
    <mergeCell ref="C279:D279"/>
    <mergeCell ref="C336:D336"/>
    <mergeCell ref="C331:D331"/>
    <mergeCell ref="C329:D329"/>
    <mergeCell ref="C327:D327"/>
    <mergeCell ref="C328:D328"/>
    <mergeCell ref="C330:D330"/>
    <mergeCell ref="C335:D335"/>
    <mergeCell ref="C293:D293"/>
    <mergeCell ref="C292:D292"/>
    <mergeCell ref="C9:D11"/>
    <mergeCell ref="C269:D269"/>
    <mergeCell ref="C277:D277"/>
    <mergeCell ref="C270:D270"/>
    <mergeCell ref="C267:D267"/>
    <mergeCell ref="C24:D24"/>
    <mergeCell ref="C255:D255"/>
    <mergeCell ref="C256:D256"/>
    <mergeCell ref="C258:D258"/>
    <mergeCell ref="C251:D251"/>
    <mergeCell ref="A1:L1"/>
    <mergeCell ref="A3:L3"/>
    <mergeCell ref="A2:L2"/>
    <mergeCell ref="A4:L4"/>
    <mergeCell ref="C343:D343"/>
    <mergeCell ref="C344:D344"/>
    <mergeCell ref="C338:D338"/>
    <mergeCell ref="C339:D339"/>
    <mergeCell ref="C303:D303"/>
    <mergeCell ref="C304:D304"/>
    <mergeCell ref="C294:D294"/>
    <mergeCell ref="C295:D295"/>
    <mergeCell ref="C296:D296"/>
    <mergeCell ref="C297:D297"/>
    <mergeCell ref="C298:D298"/>
    <mergeCell ref="C252:D252"/>
    <mergeCell ref="C253:D253"/>
    <mergeCell ref="C254:D254"/>
    <mergeCell ref="C243:D243"/>
    <mergeCell ref="C250:D250"/>
    <mergeCell ref="C244:D244"/>
    <mergeCell ref="C245:D245"/>
    <mergeCell ref="C246:D246"/>
    <mergeCell ref="C247:D247"/>
    <mergeCell ref="C248:D248"/>
    <mergeCell ref="C249:D249"/>
    <mergeCell ref="C239:D239"/>
    <mergeCell ref="C240:D240"/>
    <mergeCell ref="C241:D241"/>
    <mergeCell ref="C242:D242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19:D219"/>
    <mergeCell ref="C228:D228"/>
    <mergeCell ref="C229:D229"/>
    <mergeCell ref="C230:D230"/>
    <mergeCell ref="C216:D216"/>
    <mergeCell ref="C209:D209"/>
    <mergeCell ref="C217:D217"/>
    <mergeCell ref="C218:D218"/>
    <mergeCell ref="C203:D203"/>
    <mergeCell ref="C204:D204"/>
    <mergeCell ref="C205:D205"/>
    <mergeCell ref="C215:D215"/>
    <mergeCell ref="C208:D208"/>
    <mergeCell ref="C206:D206"/>
    <mergeCell ref="C207:D207"/>
    <mergeCell ref="C201:D201"/>
    <mergeCell ref="C202:D202"/>
    <mergeCell ref="C196:D196"/>
    <mergeCell ref="C197:D197"/>
    <mergeCell ref="C198:D198"/>
    <mergeCell ref="C199:D199"/>
    <mergeCell ref="C181:D181"/>
    <mergeCell ref="C182:D182"/>
    <mergeCell ref="C183:D183"/>
    <mergeCell ref="C200:D200"/>
    <mergeCell ref="C151:D151"/>
    <mergeCell ref="C153:D153"/>
    <mergeCell ref="C154:D154"/>
    <mergeCell ref="C180:D180"/>
    <mergeCell ref="C170:D170"/>
    <mergeCell ref="C171:D171"/>
    <mergeCell ref="C165:D165"/>
    <mergeCell ref="C166:D166"/>
    <mergeCell ref="C167:D167"/>
    <mergeCell ref="C168:D168"/>
    <mergeCell ref="C150:D150"/>
    <mergeCell ref="C130:D130"/>
    <mergeCell ref="C135:D135"/>
    <mergeCell ref="C132:D132"/>
    <mergeCell ref="C143:D143"/>
    <mergeCell ref="C144:D144"/>
    <mergeCell ref="C146:D146"/>
    <mergeCell ref="C141:D141"/>
    <mergeCell ref="C142:D142"/>
    <mergeCell ref="C117:D117"/>
    <mergeCell ref="C120:D120"/>
    <mergeCell ref="C122:D122"/>
    <mergeCell ref="C124:D124"/>
    <mergeCell ref="C112:D112"/>
    <mergeCell ref="C113:D113"/>
    <mergeCell ref="C114:D114"/>
    <mergeCell ref="C115:D115"/>
    <mergeCell ref="C78:D78"/>
    <mergeCell ref="C81:D81"/>
    <mergeCell ref="C82:D82"/>
    <mergeCell ref="C65:D65"/>
    <mergeCell ref="C68:D68"/>
    <mergeCell ref="C70:D70"/>
    <mergeCell ref="C72:D72"/>
    <mergeCell ref="C53:D53"/>
    <mergeCell ref="C54:D54"/>
    <mergeCell ref="C55:D55"/>
    <mergeCell ref="C56:D56"/>
    <mergeCell ref="C48:D48"/>
    <mergeCell ref="C49:D49"/>
    <mergeCell ref="C50:D50"/>
    <mergeCell ref="C51:D51"/>
    <mergeCell ref="C23:D23"/>
    <mergeCell ref="C46:D46"/>
    <mergeCell ref="C41:D41"/>
    <mergeCell ref="C30:D30"/>
    <mergeCell ref="C31:D31"/>
    <mergeCell ref="C26:D26"/>
    <mergeCell ref="C27:D27"/>
    <mergeCell ref="A6:A11"/>
    <mergeCell ref="B6:F6"/>
    <mergeCell ref="C18:D18"/>
    <mergeCell ref="C19:D19"/>
    <mergeCell ref="F9:F11"/>
    <mergeCell ref="E9:E11"/>
    <mergeCell ref="C12:D12"/>
    <mergeCell ref="C13:D13"/>
    <mergeCell ref="B7:B11"/>
    <mergeCell ref="C7:F7"/>
    <mergeCell ref="G6:G11"/>
    <mergeCell ref="C164:D164"/>
    <mergeCell ref="C106:D106"/>
    <mergeCell ref="C66:D66"/>
    <mergeCell ref="C139:D139"/>
    <mergeCell ref="C140:D140"/>
    <mergeCell ref="C28:D28"/>
    <mergeCell ref="C25:D25"/>
    <mergeCell ref="C20:D20"/>
    <mergeCell ref="C22:D22"/>
    <mergeCell ref="K6:K11"/>
    <mergeCell ref="L6:L11"/>
    <mergeCell ref="C57:D57"/>
    <mergeCell ref="C59:D59"/>
    <mergeCell ref="I6:I11"/>
    <mergeCell ref="J6:J11"/>
    <mergeCell ref="H6:H11"/>
    <mergeCell ref="C34:D34"/>
    <mergeCell ref="C35:D35"/>
    <mergeCell ref="C29:D29"/>
    <mergeCell ref="C271:D271"/>
    <mergeCell ref="C272:D272"/>
    <mergeCell ref="C155:D155"/>
    <mergeCell ref="C156:D156"/>
    <mergeCell ref="C157:D157"/>
    <mergeCell ref="C169:D169"/>
    <mergeCell ref="C184:D184"/>
    <mergeCell ref="C185:D185"/>
    <mergeCell ref="C172:D172"/>
    <mergeCell ref="C173:D17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2011-04-13T04:43:50Z</cp:lastPrinted>
  <dcterms:created xsi:type="dcterms:W3CDTF">2007-11-20T07:00:06Z</dcterms:created>
  <dcterms:modified xsi:type="dcterms:W3CDTF">2011-04-26T11:00:09Z</dcterms:modified>
  <cp:category/>
  <cp:version/>
  <cp:contentType/>
  <cp:contentStatus/>
</cp:coreProperties>
</file>