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<sst xmlns="http://schemas.openxmlformats.org/spreadsheetml/2006/main" count="41" uniqueCount="39">
  <si>
    <r>
      <t xml:space="preserve">                                                                                               </t>
    </r>
    <r>
      <rPr>
        <sz val="16"/>
        <rFont val="Arial Cyr"/>
        <family val="0"/>
      </rPr>
      <t>Отчет по затратам на дома за 2017 год</t>
    </r>
    <r>
      <rPr>
        <sz val="10"/>
        <rFont val="Arial Cyr"/>
        <family val="0"/>
      </rPr>
      <t xml:space="preserve"> </t>
    </r>
  </si>
  <si>
    <t>№дома</t>
  </si>
  <si>
    <t xml:space="preserve">           9а</t>
  </si>
  <si>
    <t>налог по УСН 1%</t>
  </si>
  <si>
    <t xml:space="preserve">ведение лицев. счетов </t>
  </si>
  <si>
    <t xml:space="preserve">диагностирование газового оборудования </t>
  </si>
  <si>
    <t xml:space="preserve">промывка системы отопления </t>
  </si>
  <si>
    <t xml:space="preserve">проверка вентиляционных и дымовых каналов </t>
  </si>
  <si>
    <t xml:space="preserve">сверхнорматив по ОДН за 2017г. </t>
  </si>
  <si>
    <t>сверхнорматив по ОДН за 2016г.</t>
  </si>
  <si>
    <t xml:space="preserve">ремонт канализации </t>
  </si>
  <si>
    <t xml:space="preserve">ремонт кровли </t>
  </si>
  <si>
    <t xml:space="preserve"> </t>
  </si>
  <si>
    <t xml:space="preserve">замена стекол на поликарбонат в подъезде </t>
  </si>
  <si>
    <t xml:space="preserve">ремонт водяного стояка </t>
  </si>
  <si>
    <t xml:space="preserve">техническое обслуживание газового оборудования </t>
  </si>
  <si>
    <t xml:space="preserve">ремонт электро оборудования </t>
  </si>
  <si>
    <t xml:space="preserve">т.о. водомерного узла </t>
  </si>
  <si>
    <t xml:space="preserve">утепление и отогрев водяной трубы </t>
  </si>
  <si>
    <t xml:space="preserve">ремонт подъезда </t>
  </si>
  <si>
    <t xml:space="preserve">скашивание травы </t>
  </si>
  <si>
    <t xml:space="preserve">прочистка вентиляционных и дымовых каналов </t>
  </si>
  <si>
    <t xml:space="preserve">электроэнергия в подъезде </t>
  </si>
  <si>
    <t xml:space="preserve">ремонт отопительной системы </t>
  </si>
  <si>
    <t xml:space="preserve">замена датчиков движения </t>
  </si>
  <si>
    <t xml:space="preserve">ремонт дверей </t>
  </si>
  <si>
    <t>окна</t>
  </si>
  <si>
    <t xml:space="preserve">спиливание деревьев </t>
  </si>
  <si>
    <t xml:space="preserve">ремонт лавочек </t>
  </si>
  <si>
    <t xml:space="preserve">установка снегозадержателей </t>
  </si>
  <si>
    <t xml:space="preserve">замена дверей </t>
  </si>
  <si>
    <t xml:space="preserve">аварийная служба </t>
  </si>
  <si>
    <t xml:space="preserve">итого </t>
  </si>
  <si>
    <t xml:space="preserve">замена и промывка фильтро у водяного счетчика </t>
  </si>
  <si>
    <t xml:space="preserve">песок </t>
  </si>
  <si>
    <t xml:space="preserve">ремонт козырьков </t>
  </si>
  <si>
    <t xml:space="preserve">замена водомерного узла </t>
  </si>
  <si>
    <t xml:space="preserve">подвоз пиломатериалов </t>
  </si>
  <si>
    <t>изготовление бруса и штакетника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</si>
</sst>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0"/>
    </font>
    <font>
      <sz val="16"/>
      <name val="Arial Cyr"/>
      <family val="0"/>
    </font>
    <font>
      <sz val="8"/>
      <name val="Arial Cyr"/>
      <family val="0"/>
    </font>
    <font>
      <sz val="10"/>
      <color indexed="10"/>
      <name val="Arial Cyr"/>
      <family val="0"/>
    </font>
    <font>
      <sz val="10"/>
      <color indexed="8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4" fillId="0" borderId="1" xfId="0" applyFont="1" applyBorder="1" applyAlignment="1">
      <alignment/>
    </xf>
    <xf numFmtId="0" fontId="3" fillId="0" borderId="1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1"/>
  <sheetViews>
    <sheetView tabSelected="1" workbookViewId="0" topLeftCell="A2">
      <selection activeCell="H13" sqref="H13"/>
    </sheetView>
  </sheetViews>
  <sheetFormatPr defaultColWidth="9.00390625" defaultRowHeight="12.75"/>
  <sheetData>
    <row r="1" spans="1:12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37" ht="89.25">
      <c r="A3" s="2" t="s">
        <v>1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13</v>
      </c>
      <c r="L3" s="3" t="s">
        <v>14</v>
      </c>
      <c r="M3" s="3" t="s">
        <v>15</v>
      </c>
      <c r="N3" s="3" t="s">
        <v>16</v>
      </c>
      <c r="O3" s="3" t="s">
        <v>37</v>
      </c>
      <c r="P3" s="3" t="s">
        <v>17</v>
      </c>
      <c r="Q3" s="3" t="s">
        <v>18</v>
      </c>
      <c r="R3" s="3" t="s">
        <v>19</v>
      </c>
      <c r="S3" s="3" t="s">
        <v>20</v>
      </c>
      <c r="T3" s="3" t="s">
        <v>21</v>
      </c>
      <c r="U3" s="3" t="s">
        <v>38</v>
      </c>
      <c r="V3" s="3" t="s">
        <v>22</v>
      </c>
      <c r="W3" s="3" t="s">
        <v>23</v>
      </c>
      <c r="X3" s="3" t="s">
        <v>24</v>
      </c>
      <c r="Y3" s="3" t="s">
        <v>33</v>
      </c>
      <c r="Z3" s="3" t="s">
        <v>25</v>
      </c>
      <c r="AA3" s="3" t="s">
        <v>26</v>
      </c>
      <c r="AB3" s="3" t="s">
        <v>27</v>
      </c>
      <c r="AC3" s="3" t="s">
        <v>28</v>
      </c>
      <c r="AD3" s="3" t="s">
        <v>29</v>
      </c>
      <c r="AE3" s="3" t="s">
        <v>34</v>
      </c>
      <c r="AF3" s="3" t="s">
        <v>34</v>
      </c>
      <c r="AG3" s="3" t="s">
        <v>36</v>
      </c>
      <c r="AH3" s="3" t="s">
        <v>35</v>
      </c>
      <c r="AI3" s="3" t="s">
        <v>30</v>
      </c>
      <c r="AJ3" s="3" t="s">
        <v>31</v>
      </c>
      <c r="AK3" s="3" t="s">
        <v>32</v>
      </c>
    </row>
    <row r="4" spans="1:37" ht="12.75">
      <c r="A4" s="2">
        <v>4</v>
      </c>
      <c r="B4" s="2">
        <v>379</v>
      </c>
      <c r="C4" s="2">
        <v>16119</v>
      </c>
      <c r="D4" s="2">
        <v>12220</v>
      </c>
      <c r="E4" s="2">
        <v>4691</v>
      </c>
      <c r="F4" s="2">
        <v>1103</v>
      </c>
      <c r="G4" s="2">
        <v>2426</v>
      </c>
      <c r="H4" s="2">
        <v>1289</v>
      </c>
      <c r="I4" s="2">
        <v>3200</v>
      </c>
      <c r="J4" s="2">
        <v>3716</v>
      </c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>
        <v>4020</v>
      </c>
      <c r="AK4" s="2">
        <f>AJ4+J4+I4+H4+G4+F4+E4+D4+C4+B4</f>
        <v>49163</v>
      </c>
    </row>
    <row r="5" spans="1:37" ht="12.75">
      <c r="A5" s="2">
        <v>5</v>
      </c>
      <c r="B5" s="2">
        <v>298</v>
      </c>
      <c r="C5" s="2">
        <v>12624</v>
      </c>
      <c r="D5" s="2"/>
      <c r="E5" s="2">
        <v>4691</v>
      </c>
      <c r="F5" s="2"/>
      <c r="G5" s="2">
        <v>1359</v>
      </c>
      <c r="H5" s="2">
        <v>497</v>
      </c>
      <c r="I5" s="2"/>
      <c r="J5" s="2">
        <v>4607</v>
      </c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>
        <v>3156</v>
      </c>
      <c r="AK5" s="2">
        <f>AJ5+J5+H5+G5+E5+C5+B5</f>
        <v>27232</v>
      </c>
    </row>
    <row r="6" spans="1:37" ht="12.75">
      <c r="A6" s="2">
        <v>9</v>
      </c>
      <c r="B6" s="2">
        <v>571</v>
      </c>
      <c r="C6" s="2">
        <v>22110</v>
      </c>
      <c r="D6" s="2">
        <v>14832</v>
      </c>
      <c r="E6" s="2">
        <v>4691</v>
      </c>
      <c r="F6" s="2">
        <v>1575</v>
      </c>
      <c r="G6" s="2">
        <v>2737</v>
      </c>
      <c r="H6" s="2">
        <v>2573</v>
      </c>
      <c r="I6" s="2"/>
      <c r="J6" s="2"/>
      <c r="K6" s="2">
        <v>2146</v>
      </c>
      <c r="L6" s="2">
        <v>1656</v>
      </c>
      <c r="M6" s="2">
        <v>9745</v>
      </c>
      <c r="N6" s="2">
        <v>331</v>
      </c>
      <c r="O6" s="2"/>
      <c r="P6" s="2">
        <v>571</v>
      </c>
      <c r="Q6" s="2"/>
      <c r="R6" s="2"/>
      <c r="S6" s="2"/>
      <c r="T6" s="2">
        <v>1450</v>
      </c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>
        <v>5520</v>
      </c>
      <c r="AK6" s="2">
        <f>AJ6+T6+P6+N6+M6+L6+K6+H6+G6+F6+E6+D6+C6+B6</f>
        <v>70508</v>
      </c>
    </row>
    <row r="7" spans="1:37" ht="12.75">
      <c r="A7" s="2" t="s">
        <v>2</v>
      </c>
      <c r="B7" s="2">
        <v>409</v>
      </c>
      <c r="C7" s="2">
        <v>12462</v>
      </c>
      <c r="D7" s="2">
        <v>12220</v>
      </c>
      <c r="E7" s="2">
        <v>4691</v>
      </c>
      <c r="F7" s="2"/>
      <c r="G7" s="2">
        <v>2877</v>
      </c>
      <c r="H7" s="2"/>
      <c r="I7" s="2"/>
      <c r="J7" s="2">
        <v>4478</v>
      </c>
      <c r="K7" s="2"/>
      <c r="L7" s="2"/>
      <c r="M7" s="2">
        <v>4958</v>
      </c>
      <c r="N7" s="2"/>
      <c r="O7" s="2"/>
      <c r="P7" s="2"/>
      <c r="Q7" s="2">
        <v>2844</v>
      </c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>
        <v>3108</v>
      </c>
      <c r="AK7" s="2">
        <f>AJ7+Q7+M7+J7+G7+E7+D7+C7+B7</f>
        <v>48047</v>
      </c>
    </row>
    <row r="8" spans="1:37" ht="12.75">
      <c r="A8" s="2">
        <v>10</v>
      </c>
      <c r="B8" s="2">
        <v>593</v>
      </c>
      <c r="C8" s="2">
        <v>21846</v>
      </c>
      <c r="D8" s="2">
        <v>14832</v>
      </c>
      <c r="E8" s="2">
        <v>4691</v>
      </c>
      <c r="F8" s="2">
        <v>1103</v>
      </c>
      <c r="G8" s="2">
        <v>7741</v>
      </c>
      <c r="H8" s="2">
        <v>3673</v>
      </c>
      <c r="I8" s="2">
        <v>1146</v>
      </c>
      <c r="J8" s="2"/>
      <c r="K8" s="2">
        <v>1672</v>
      </c>
      <c r="L8" s="2">
        <v>1146</v>
      </c>
      <c r="M8" s="2">
        <v>9997</v>
      </c>
      <c r="N8" s="2"/>
      <c r="O8" s="2"/>
      <c r="P8" s="2">
        <v>571</v>
      </c>
      <c r="Q8" s="2"/>
      <c r="R8" s="2">
        <v>288</v>
      </c>
      <c r="S8" s="2">
        <v>472</v>
      </c>
      <c r="T8" s="2">
        <v>3887</v>
      </c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>
        <v>5460</v>
      </c>
      <c r="AK8" s="2">
        <f>AJ8+T8+S8+R8+P8+M8+L8+K8+I8+H8+G8+F8+E8+D8+C8+B8</f>
        <v>79118</v>
      </c>
    </row>
    <row r="9" spans="1:37" ht="12.75">
      <c r="A9" s="2">
        <v>11</v>
      </c>
      <c r="B9" s="2">
        <v>550</v>
      </c>
      <c r="C9" s="2">
        <v>21735</v>
      </c>
      <c r="D9" s="2">
        <v>14832</v>
      </c>
      <c r="E9" s="2">
        <v>4691</v>
      </c>
      <c r="F9" s="2">
        <v>1575</v>
      </c>
      <c r="G9" s="2"/>
      <c r="H9" s="2"/>
      <c r="I9" s="2">
        <v>1146</v>
      </c>
      <c r="J9" s="2"/>
      <c r="K9" s="2">
        <v>581</v>
      </c>
      <c r="L9" s="2"/>
      <c r="M9" s="2">
        <v>11310</v>
      </c>
      <c r="N9" s="2"/>
      <c r="O9" s="2"/>
      <c r="P9" s="2">
        <v>571</v>
      </c>
      <c r="Q9" s="2"/>
      <c r="R9" s="2">
        <v>14527</v>
      </c>
      <c r="S9" s="2"/>
      <c r="T9" s="2"/>
      <c r="U9" s="2"/>
      <c r="V9" s="2">
        <v>416</v>
      </c>
      <c r="W9" s="2">
        <v>8844</v>
      </c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>
        <v>5424</v>
      </c>
      <c r="AK9" s="2">
        <f>AJ9+W9+V9+R9+P9+M9+K9+I9+F9+E9+D9+C9+B9</f>
        <v>86202</v>
      </c>
    </row>
    <row r="10" spans="1:37" ht="12.75">
      <c r="A10" s="2">
        <v>12</v>
      </c>
      <c r="B10" s="2">
        <v>725</v>
      </c>
      <c r="C10" s="2">
        <v>30627</v>
      </c>
      <c r="D10" s="2"/>
      <c r="E10" s="2">
        <v>4691</v>
      </c>
      <c r="F10" s="2">
        <v>2678</v>
      </c>
      <c r="G10" s="2">
        <v>1866</v>
      </c>
      <c r="H10" s="2">
        <v>622</v>
      </c>
      <c r="I10" s="2"/>
      <c r="J10" s="2"/>
      <c r="K10" s="2">
        <v>2146</v>
      </c>
      <c r="L10" s="2"/>
      <c r="M10" s="2"/>
      <c r="N10" s="2">
        <v>576</v>
      </c>
      <c r="O10" s="2"/>
      <c r="P10" s="2">
        <v>573</v>
      </c>
      <c r="Q10" s="2"/>
      <c r="R10" s="2"/>
      <c r="S10" s="2"/>
      <c r="T10" s="2">
        <v>1450</v>
      </c>
      <c r="U10" s="2"/>
      <c r="V10" s="2"/>
      <c r="W10" s="2"/>
      <c r="X10" s="2">
        <v>4877</v>
      </c>
      <c r="Y10" s="2">
        <v>723</v>
      </c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>
        <v>7644</v>
      </c>
      <c r="AK10" s="2">
        <f>AJ10+Y10+X10+T10+P10+N10+K10+H10+G10+F10+E10+C10+B10</f>
        <v>59198</v>
      </c>
    </row>
    <row r="11" spans="1:37" ht="12.75">
      <c r="A11" s="2">
        <v>13</v>
      </c>
      <c r="B11" s="2">
        <v>762</v>
      </c>
      <c r="C11" s="2">
        <v>29763</v>
      </c>
      <c r="D11" s="2"/>
      <c r="E11" s="2">
        <v>4691</v>
      </c>
      <c r="F11" s="2">
        <v>1733</v>
      </c>
      <c r="G11" s="2">
        <v>157</v>
      </c>
      <c r="H11" s="2">
        <v>299</v>
      </c>
      <c r="I11" s="2">
        <v>2292</v>
      </c>
      <c r="J11" s="2"/>
      <c r="K11" s="2">
        <v>987</v>
      </c>
      <c r="L11" s="2"/>
      <c r="M11" s="2"/>
      <c r="N11" s="2"/>
      <c r="O11" s="2"/>
      <c r="P11" s="2">
        <v>573</v>
      </c>
      <c r="Q11" s="2"/>
      <c r="R11" s="2"/>
      <c r="S11" s="2"/>
      <c r="T11" s="2">
        <v>1450</v>
      </c>
      <c r="U11" s="2"/>
      <c r="V11" s="2"/>
      <c r="W11" s="2"/>
      <c r="X11" s="2"/>
      <c r="Y11" s="2">
        <v>2123</v>
      </c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>
        <v>7428</v>
      </c>
      <c r="AK11" s="2">
        <f>AJ11+Y11+T11+P11+K11+I11+H11+G11+F11+E11+C11+B11</f>
        <v>52258</v>
      </c>
    </row>
    <row r="12" spans="1:37" ht="12.75">
      <c r="A12" s="2">
        <v>14</v>
      </c>
      <c r="B12" s="4">
        <v>959</v>
      </c>
      <c r="C12" s="4">
        <v>36549</v>
      </c>
      <c r="D12" s="5"/>
      <c r="E12" s="4">
        <v>4691</v>
      </c>
      <c r="F12" s="4">
        <v>3623</v>
      </c>
      <c r="G12" s="4">
        <v>1718</v>
      </c>
      <c r="H12" s="4">
        <v>841</v>
      </c>
      <c r="I12" s="4">
        <v>1146</v>
      </c>
      <c r="J12" s="5"/>
      <c r="K12" s="4">
        <v>3413</v>
      </c>
      <c r="L12" s="4">
        <v>2111</v>
      </c>
      <c r="M12" s="4">
        <v>20225</v>
      </c>
      <c r="N12" s="4">
        <v>1211</v>
      </c>
      <c r="O12" s="5"/>
      <c r="P12" s="4">
        <v>571</v>
      </c>
      <c r="Q12" s="5"/>
      <c r="R12" s="5"/>
      <c r="S12" s="5"/>
      <c r="T12" s="4">
        <v>18212</v>
      </c>
      <c r="U12" s="5"/>
      <c r="V12" s="5"/>
      <c r="W12" s="4">
        <v>1901</v>
      </c>
      <c r="X12" s="5"/>
      <c r="Y12" s="5"/>
      <c r="Z12" s="5"/>
      <c r="AA12" s="2"/>
      <c r="AB12" s="2"/>
      <c r="AC12" s="2"/>
      <c r="AD12" s="2"/>
      <c r="AE12" s="2"/>
      <c r="AF12" s="2"/>
      <c r="AG12" s="2"/>
      <c r="AH12" s="2"/>
      <c r="AI12" s="2"/>
      <c r="AJ12" s="4">
        <v>9120</v>
      </c>
      <c r="AK12" s="4">
        <f>AJ12+W12+T12+P12+N12+M12+L12+K12+I12+H12+G12+F12+E12+C12+B12</f>
        <v>106291</v>
      </c>
    </row>
    <row r="13" spans="1:37" ht="12.75">
      <c r="A13" s="4">
        <v>15</v>
      </c>
      <c r="B13" s="4">
        <v>798</v>
      </c>
      <c r="C13" s="4">
        <v>29646</v>
      </c>
      <c r="D13" s="4">
        <v>19776</v>
      </c>
      <c r="E13" s="4">
        <v>4691</v>
      </c>
      <c r="F13" s="4">
        <v>2363</v>
      </c>
      <c r="G13" s="4">
        <v>2654</v>
      </c>
      <c r="H13" s="4">
        <v>2155</v>
      </c>
      <c r="I13" s="5"/>
      <c r="J13" s="5"/>
      <c r="K13" s="4">
        <v>1568</v>
      </c>
      <c r="L13" s="5"/>
      <c r="M13" s="4">
        <v>19000</v>
      </c>
      <c r="N13" s="4">
        <v>1440</v>
      </c>
      <c r="O13" s="5"/>
      <c r="P13" s="5"/>
      <c r="Q13" s="5"/>
      <c r="R13" s="5"/>
      <c r="S13" s="5"/>
      <c r="T13" s="4">
        <v>1450</v>
      </c>
      <c r="U13" s="5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5"/>
      <c r="AH13" s="5"/>
      <c r="AI13" s="5"/>
      <c r="AJ13" s="4">
        <v>7404</v>
      </c>
      <c r="AK13" s="4">
        <f>AJ13+T13+N13+M13+K13+H13+G13+F13+E13+D13+C13+B13</f>
        <v>92945</v>
      </c>
    </row>
    <row r="14" spans="1:37" ht="12.75">
      <c r="A14" s="2">
        <v>18</v>
      </c>
      <c r="B14" s="2">
        <v>965</v>
      </c>
      <c r="C14" s="2">
        <v>34665</v>
      </c>
      <c r="D14" s="2"/>
      <c r="E14" s="2">
        <v>4691</v>
      </c>
      <c r="F14" s="2">
        <v>3623</v>
      </c>
      <c r="G14" s="2">
        <v>1919</v>
      </c>
      <c r="H14" s="2">
        <v>813</v>
      </c>
      <c r="I14" s="2">
        <v>1146</v>
      </c>
      <c r="J14" s="2"/>
      <c r="K14" s="2">
        <v>1705</v>
      </c>
      <c r="L14" s="2">
        <v>4995</v>
      </c>
      <c r="M14" s="2"/>
      <c r="N14" s="2"/>
      <c r="O14" s="2"/>
      <c r="P14" s="2"/>
      <c r="Q14" s="2"/>
      <c r="R14" s="2"/>
      <c r="S14" s="2"/>
      <c r="T14" s="2">
        <v>1449</v>
      </c>
      <c r="U14" s="2"/>
      <c r="V14" s="2"/>
      <c r="W14" s="2">
        <v>723</v>
      </c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>
        <v>8652</v>
      </c>
      <c r="AK14" s="2">
        <f>AJ14+W14+T14+L14+K14+I14+H14+G14+F14+E14+C14+B14</f>
        <v>65346</v>
      </c>
    </row>
    <row r="15" spans="1:37" ht="12.75">
      <c r="A15" s="2">
        <v>19</v>
      </c>
      <c r="B15" s="2">
        <v>1032</v>
      </c>
      <c r="C15" s="2">
        <v>35316</v>
      </c>
      <c r="D15" s="2">
        <v>22248</v>
      </c>
      <c r="E15" s="2">
        <v>4691</v>
      </c>
      <c r="F15" s="2">
        <v>3465</v>
      </c>
      <c r="G15" s="2">
        <v>1686</v>
      </c>
      <c r="H15" s="2">
        <v>2054</v>
      </c>
      <c r="I15" s="2"/>
      <c r="J15" s="2"/>
      <c r="K15" s="2"/>
      <c r="L15" s="2"/>
      <c r="M15" s="2">
        <v>20360</v>
      </c>
      <c r="N15" s="2"/>
      <c r="O15" s="2"/>
      <c r="P15" s="2">
        <v>571</v>
      </c>
      <c r="Q15" s="2"/>
      <c r="R15" s="2">
        <v>25789</v>
      </c>
      <c r="S15" s="2">
        <v>2029</v>
      </c>
      <c r="T15" s="2">
        <v>1450</v>
      </c>
      <c r="U15" s="2"/>
      <c r="V15" s="2"/>
      <c r="W15" s="2"/>
      <c r="X15" s="2"/>
      <c r="Y15" s="2"/>
      <c r="Z15" s="2">
        <v>3437</v>
      </c>
      <c r="AA15" s="2"/>
      <c r="AB15" s="2"/>
      <c r="AC15" s="2"/>
      <c r="AD15" s="2"/>
      <c r="AE15" s="2"/>
      <c r="AF15" s="2"/>
      <c r="AG15" s="2"/>
      <c r="AH15" s="2"/>
      <c r="AI15" s="2"/>
      <c r="AJ15" s="2">
        <v>8820</v>
      </c>
      <c r="AK15" s="2">
        <f>AJ15+Z15+T15+S15+R15+P15+M15+H15+G15+F15+E15+D15+C15+B15</f>
        <v>132948</v>
      </c>
    </row>
    <row r="16" spans="1:37" ht="12.75">
      <c r="A16" s="2">
        <v>20</v>
      </c>
      <c r="B16" s="2">
        <v>850</v>
      </c>
      <c r="C16" s="2">
        <v>35532</v>
      </c>
      <c r="D16" s="2">
        <v>22248</v>
      </c>
      <c r="E16" s="2">
        <v>4691</v>
      </c>
      <c r="F16" s="2">
        <v>3466</v>
      </c>
      <c r="G16" s="2">
        <v>87</v>
      </c>
      <c r="H16" s="2">
        <v>342</v>
      </c>
      <c r="I16" s="2">
        <v>1146</v>
      </c>
      <c r="J16" s="2">
        <v>4607</v>
      </c>
      <c r="K16" s="2"/>
      <c r="L16" s="2"/>
      <c r="M16" s="2">
        <v>17445</v>
      </c>
      <c r="N16" s="2"/>
      <c r="O16" s="2"/>
      <c r="P16" s="2">
        <v>571</v>
      </c>
      <c r="Q16" s="2"/>
      <c r="R16" s="2"/>
      <c r="S16" s="2"/>
      <c r="T16" s="2">
        <v>1016</v>
      </c>
      <c r="U16" s="2"/>
      <c r="V16" s="2"/>
      <c r="W16" s="2"/>
      <c r="X16" s="2"/>
      <c r="Y16" s="2"/>
      <c r="Z16" s="2">
        <v>5192</v>
      </c>
      <c r="AA16" s="2"/>
      <c r="AB16" s="2"/>
      <c r="AC16" s="2">
        <v>78</v>
      </c>
      <c r="AD16" s="2"/>
      <c r="AE16" s="2"/>
      <c r="AF16" s="2"/>
      <c r="AG16" s="2"/>
      <c r="AH16" s="2"/>
      <c r="AI16" s="2"/>
      <c r="AJ16" s="2">
        <v>8868</v>
      </c>
      <c r="AK16" s="2">
        <f>AJ16+AC16+Z16+T16+P16+M16+J16+I16+H16+G16+F16+E16+D16+C16+B16</f>
        <v>106139</v>
      </c>
    </row>
    <row r="17" spans="1:37" ht="12.75">
      <c r="A17" s="2">
        <v>22</v>
      </c>
      <c r="B17" s="2">
        <v>821</v>
      </c>
      <c r="C17" s="2">
        <v>34986</v>
      </c>
      <c r="D17" s="2"/>
      <c r="E17" s="2"/>
      <c r="F17" s="2">
        <v>4410</v>
      </c>
      <c r="G17" s="2">
        <v>1195</v>
      </c>
      <c r="H17" s="2">
        <v>256</v>
      </c>
      <c r="I17" s="2">
        <v>1146</v>
      </c>
      <c r="J17" s="2">
        <v>5584</v>
      </c>
      <c r="K17" s="2"/>
      <c r="L17" s="2"/>
      <c r="M17" s="2"/>
      <c r="N17" s="2">
        <v>1648</v>
      </c>
      <c r="O17" s="2"/>
      <c r="P17" s="2">
        <v>571</v>
      </c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>
        <v>1500</v>
      </c>
      <c r="AG17" s="2"/>
      <c r="AH17" s="2"/>
      <c r="AI17" s="2"/>
      <c r="AJ17" s="2">
        <v>8736</v>
      </c>
      <c r="AK17" s="2">
        <f>AJ17+AF17+P17+N17+J17+I17+H17+G17+F17+C17+B17</f>
        <v>60853</v>
      </c>
    </row>
    <row r="18" spans="1:37" ht="12.75">
      <c r="A18" s="2">
        <v>23</v>
      </c>
      <c r="B18" s="2">
        <v>827</v>
      </c>
      <c r="C18" s="2">
        <v>35790</v>
      </c>
      <c r="D18" s="2"/>
      <c r="E18" s="2"/>
      <c r="F18" s="2">
        <v>4410</v>
      </c>
      <c r="G18" s="2">
        <v>2396</v>
      </c>
      <c r="H18" s="2"/>
      <c r="I18" s="2">
        <v>723</v>
      </c>
      <c r="J18" s="2"/>
      <c r="K18" s="2">
        <v>2496</v>
      </c>
      <c r="L18" s="2">
        <v>1945</v>
      </c>
      <c r="M18" s="2"/>
      <c r="N18" s="2"/>
      <c r="O18" s="2"/>
      <c r="P18" s="2">
        <v>571</v>
      </c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>
        <v>-4500</v>
      </c>
      <c r="AF18" s="2">
        <v>10500</v>
      </c>
      <c r="AG18" s="2"/>
      <c r="AH18" s="2"/>
      <c r="AI18" s="2"/>
      <c r="AJ18" s="2">
        <v>8940</v>
      </c>
      <c r="AK18" s="2">
        <f>AJ18+AF18+AE18+P18+L18+K18+I18+G18+F18+C18+B18</f>
        <v>64098</v>
      </c>
    </row>
    <row r="19" spans="1:37" ht="12.75">
      <c r="A19" s="2">
        <v>24</v>
      </c>
      <c r="B19" s="2">
        <v>824</v>
      </c>
      <c r="C19" s="2">
        <v>35601</v>
      </c>
      <c r="D19" s="2"/>
      <c r="E19" s="2"/>
      <c r="F19" s="2">
        <v>2993</v>
      </c>
      <c r="G19" s="2">
        <v>10</v>
      </c>
      <c r="H19" s="2">
        <v>5</v>
      </c>
      <c r="I19" s="2">
        <v>6453</v>
      </c>
      <c r="J19" s="2"/>
      <c r="K19" s="2"/>
      <c r="L19" s="2">
        <v>1146</v>
      </c>
      <c r="M19" s="2"/>
      <c r="N19" s="2">
        <v>586</v>
      </c>
      <c r="O19" s="2"/>
      <c r="P19" s="2">
        <v>571</v>
      </c>
      <c r="Q19" s="2">
        <v>1830</v>
      </c>
      <c r="R19" s="2"/>
      <c r="S19" s="2"/>
      <c r="T19" s="2">
        <v>1449</v>
      </c>
      <c r="U19" s="2"/>
      <c r="V19" s="2"/>
      <c r="W19" s="2"/>
      <c r="X19" s="2"/>
      <c r="Y19" s="2"/>
      <c r="Z19" s="2">
        <v>12023</v>
      </c>
      <c r="AA19" s="2"/>
      <c r="AB19" s="2"/>
      <c r="AC19" s="2"/>
      <c r="AD19" s="2"/>
      <c r="AE19" s="2"/>
      <c r="AF19" s="2"/>
      <c r="AG19" s="2"/>
      <c r="AH19" s="2">
        <v>12664</v>
      </c>
      <c r="AI19" s="2"/>
      <c r="AJ19" s="2">
        <v>8892</v>
      </c>
      <c r="AK19" s="2">
        <f>AJ19+AH19+Z19+T19+Q19+P19+N19+L19+I19+H19+G19+F19+C19+B19</f>
        <v>85047</v>
      </c>
    </row>
    <row r="20" spans="1:37" ht="12.75">
      <c r="A20" s="2">
        <v>27</v>
      </c>
      <c r="B20" s="2">
        <v>849</v>
      </c>
      <c r="C20" s="2">
        <v>34344</v>
      </c>
      <c r="D20" s="2"/>
      <c r="E20" s="2"/>
      <c r="F20" s="2">
        <v>4095</v>
      </c>
      <c r="G20" s="2">
        <v>681</v>
      </c>
      <c r="H20" s="2">
        <v>2990</v>
      </c>
      <c r="I20" s="2">
        <v>3438</v>
      </c>
      <c r="J20" s="2"/>
      <c r="K20" s="2"/>
      <c r="L20" s="2">
        <v>6496</v>
      </c>
      <c r="M20" s="2">
        <v>53205</v>
      </c>
      <c r="N20" s="2">
        <v>3041</v>
      </c>
      <c r="O20" s="2"/>
      <c r="P20" s="2">
        <v>571</v>
      </c>
      <c r="Q20" s="2"/>
      <c r="R20" s="2"/>
      <c r="S20" s="2"/>
      <c r="T20" s="2">
        <v>6657</v>
      </c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>
        <v>19129</v>
      </c>
      <c r="AH20" s="2"/>
      <c r="AI20" s="2"/>
      <c r="AJ20" s="2">
        <v>8568</v>
      </c>
      <c r="AK20" s="2">
        <f>AJ20+AG20+T20+P20+N20+M20+L20+I20+H20+G20+F20+C20+B20</f>
        <v>144064</v>
      </c>
    </row>
    <row r="21" spans="1:37" ht="12.75">
      <c r="A21" s="2">
        <v>28</v>
      </c>
      <c r="B21" s="2">
        <v>856</v>
      </c>
      <c r="C21" s="2">
        <v>35175</v>
      </c>
      <c r="D21" s="2"/>
      <c r="E21" s="2"/>
      <c r="F21" s="2">
        <v>4568</v>
      </c>
      <c r="G21" s="2">
        <v>33</v>
      </c>
      <c r="H21" s="2">
        <v>99</v>
      </c>
      <c r="I21" s="2"/>
      <c r="J21" s="2"/>
      <c r="K21" s="2"/>
      <c r="L21" s="2">
        <v>723</v>
      </c>
      <c r="M21" s="2">
        <v>53205</v>
      </c>
      <c r="N21" s="2">
        <v>861</v>
      </c>
      <c r="O21" s="2">
        <v>1236</v>
      </c>
      <c r="P21" s="2">
        <v>571</v>
      </c>
      <c r="Q21" s="2"/>
      <c r="R21" s="2"/>
      <c r="S21" s="2"/>
      <c r="T21" s="2">
        <v>2029</v>
      </c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>
        <v>8784</v>
      </c>
      <c r="AK21" s="2">
        <f>AJ21+T21+P21+O21+N21+M21+L21+H21+G21+F21+C21+B21</f>
        <v>108140</v>
      </c>
    </row>
    <row r="22" spans="1:37" ht="12.75">
      <c r="A22" s="2">
        <v>29</v>
      </c>
      <c r="B22" s="2">
        <v>933</v>
      </c>
      <c r="C22" s="2">
        <v>36633</v>
      </c>
      <c r="D22" s="2"/>
      <c r="E22" s="2"/>
      <c r="F22" s="2">
        <v>3308</v>
      </c>
      <c r="G22" s="2">
        <v>963</v>
      </c>
      <c r="H22" s="2">
        <v>476</v>
      </c>
      <c r="I22" s="2">
        <v>3738</v>
      </c>
      <c r="J22" s="2"/>
      <c r="K22" s="2">
        <v>1091</v>
      </c>
      <c r="L22" s="2"/>
      <c r="M22" s="2"/>
      <c r="N22" s="2"/>
      <c r="O22" s="2"/>
      <c r="P22" s="2"/>
      <c r="Q22" s="2"/>
      <c r="R22" s="2"/>
      <c r="S22" s="2"/>
      <c r="T22" s="2">
        <v>1450</v>
      </c>
      <c r="U22" s="2"/>
      <c r="V22" s="2"/>
      <c r="W22" s="2"/>
      <c r="X22" s="2"/>
      <c r="Y22" s="2"/>
      <c r="Z22" s="2"/>
      <c r="AA22" s="2">
        <v>37080</v>
      </c>
      <c r="AB22" s="2"/>
      <c r="AC22" s="2"/>
      <c r="AD22" s="2"/>
      <c r="AE22" s="2"/>
      <c r="AF22" s="2">
        <v>1500</v>
      </c>
      <c r="AG22" s="2"/>
      <c r="AH22" s="2"/>
      <c r="AI22" s="2"/>
      <c r="AJ22" s="2">
        <v>9144</v>
      </c>
      <c r="AK22" s="2">
        <f>AJ22+AF22+AA22+T22+K22+I22+H22+G22+F22+C22+B22</f>
        <v>96316</v>
      </c>
    </row>
    <row r="23" spans="1:37" ht="12.75">
      <c r="A23" s="2">
        <v>44</v>
      </c>
      <c r="B23" s="2">
        <v>928</v>
      </c>
      <c r="C23" s="2">
        <v>35376</v>
      </c>
      <c r="D23" s="2"/>
      <c r="E23" s="2">
        <v>4691</v>
      </c>
      <c r="F23" s="2">
        <v>3308</v>
      </c>
      <c r="G23" s="2">
        <v>2279</v>
      </c>
      <c r="H23" s="2">
        <v>2108</v>
      </c>
      <c r="I23" s="2">
        <v>3438</v>
      </c>
      <c r="J23" s="2">
        <v>4478</v>
      </c>
      <c r="K23" s="2">
        <v>2798</v>
      </c>
      <c r="L23" s="2">
        <v>3796</v>
      </c>
      <c r="M23" s="2"/>
      <c r="N23" s="2"/>
      <c r="O23" s="2"/>
      <c r="P23" s="2"/>
      <c r="Q23" s="2"/>
      <c r="R23" s="2">
        <v>683</v>
      </c>
      <c r="S23" s="2"/>
      <c r="T23" s="2">
        <v>4349</v>
      </c>
      <c r="U23" s="2">
        <v>10950</v>
      </c>
      <c r="V23" s="2"/>
      <c r="W23" s="2">
        <v>9131</v>
      </c>
      <c r="X23" s="2"/>
      <c r="Y23" s="2"/>
      <c r="Z23" s="2">
        <v>23802</v>
      </c>
      <c r="AA23" s="2"/>
      <c r="AB23" s="2">
        <v>4060</v>
      </c>
      <c r="AC23" s="2">
        <v>837</v>
      </c>
      <c r="AD23" s="2"/>
      <c r="AE23" s="2"/>
      <c r="AF23" s="2"/>
      <c r="AG23" s="2"/>
      <c r="AH23" s="2"/>
      <c r="AI23" s="2"/>
      <c r="AJ23" s="2">
        <v>8832</v>
      </c>
      <c r="AK23" s="2">
        <f>AJ23+AC23+AB23+Z23+W23+U23+T23+R23+L23+K23+J23+I23+H23+G23+F23+E23+C23+B23</f>
        <v>125844</v>
      </c>
    </row>
    <row r="24" spans="1:37" ht="12.75">
      <c r="A24" s="2">
        <v>45</v>
      </c>
      <c r="B24" s="2">
        <v>895</v>
      </c>
      <c r="C24" s="2">
        <v>36168</v>
      </c>
      <c r="D24" s="2"/>
      <c r="E24" s="2">
        <v>4691</v>
      </c>
      <c r="F24" s="2">
        <v>2363</v>
      </c>
      <c r="G24" s="2">
        <v>278</v>
      </c>
      <c r="H24" s="2"/>
      <c r="I24" s="2">
        <v>1146</v>
      </c>
      <c r="J24" s="2"/>
      <c r="K24" s="2">
        <v>616</v>
      </c>
      <c r="L24" s="2"/>
      <c r="M24" s="2"/>
      <c r="N24" s="2">
        <v>3778</v>
      </c>
      <c r="O24" s="2"/>
      <c r="P24" s="2"/>
      <c r="Q24" s="2"/>
      <c r="R24" s="2"/>
      <c r="S24" s="2"/>
      <c r="T24" s="2"/>
      <c r="U24" s="2"/>
      <c r="V24" s="2"/>
      <c r="W24" s="2">
        <v>9636</v>
      </c>
      <c r="X24" s="2"/>
      <c r="Y24" s="2"/>
      <c r="Z24" s="2">
        <v>23952</v>
      </c>
      <c r="AA24" s="2"/>
      <c r="AB24" s="2"/>
      <c r="AC24" s="2"/>
      <c r="AD24" s="2">
        <v>10917</v>
      </c>
      <c r="AE24" s="2"/>
      <c r="AF24" s="2"/>
      <c r="AG24" s="2"/>
      <c r="AH24" s="2"/>
      <c r="AI24" s="2"/>
      <c r="AJ24" s="2">
        <v>9024</v>
      </c>
      <c r="AK24" s="2">
        <f>AJ24+AD24+Z24+W24+N24+K24+I24+G24+F24+E24+C24+B24</f>
        <v>103464</v>
      </c>
    </row>
    <row r="25" spans="1:37" ht="12.75">
      <c r="A25" s="2">
        <v>52</v>
      </c>
      <c r="B25" s="2">
        <v>813</v>
      </c>
      <c r="C25" s="2">
        <v>36006</v>
      </c>
      <c r="D25" s="2"/>
      <c r="E25" s="2">
        <v>4691</v>
      </c>
      <c r="F25" s="2">
        <v>2048</v>
      </c>
      <c r="G25" s="2">
        <v>1039</v>
      </c>
      <c r="H25" s="2">
        <v>923</v>
      </c>
      <c r="I25" s="2">
        <v>4584</v>
      </c>
      <c r="J25" s="2"/>
      <c r="K25" s="2"/>
      <c r="L25" s="2"/>
      <c r="M25" s="2"/>
      <c r="N25" s="2"/>
      <c r="O25" s="2"/>
      <c r="P25" s="2"/>
      <c r="Q25" s="2"/>
      <c r="R25" s="2"/>
      <c r="S25" s="2"/>
      <c r="T25" s="2">
        <v>2899</v>
      </c>
      <c r="U25" s="2"/>
      <c r="V25" s="2"/>
      <c r="W25" s="2">
        <v>4154</v>
      </c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>
        <v>46350</v>
      </c>
      <c r="AJ25" s="2">
        <v>8988</v>
      </c>
      <c r="AK25" s="2">
        <f>AJ25+AI25+W25+T25+I25+H25+G25+F25+E25+C25+B25</f>
        <v>112495</v>
      </c>
    </row>
    <row r="26" spans="1:37" ht="12.75">
      <c r="A26" s="2">
        <v>56</v>
      </c>
      <c r="B26" s="2">
        <v>217</v>
      </c>
      <c r="C26" s="2">
        <v>11367</v>
      </c>
      <c r="D26" s="2"/>
      <c r="E26" s="2"/>
      <c r="F26" s="2">
        <v>630</v>
      </c>
      <c r="G26" s="2"/>
      <c r="H26" s="2"/>
      <c r="I26" s="2"/>
      <c r="J26" s="2">
        <v>20485</v>
      </c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>
        <v>2832</v>
      </c>
      <c r="AK26" s="2">
        <f>AJ26+J26+F26+C26+B26</f>
        <v>35531</v>
      </c>
    </row>
    <row r="27" spans="1:37" ht="12.75">
      <c r="A27" s="2">
        <v>66</v>
      </c>
      <c r="B27" s="2">
        <v>1099</v>
      </c>
      <c r="C27" s="2">
        <v>36939</v>
      </c>
      <c r="D27" s="2"/>
      <c r="E27" s="2"/>
      <c r="F27" s="2">
        <v>3623</v>
      </c>
      <c r="G27" s="2">
        <v>929</v>
      </c>
      <c r="H27" s="2"/>
      <c r="I27" s="2">
        <v>2012</v>
      </c>
      <c r="J27" s="2"/>
      <c r="K27" s="2"/>
      <c r="L27" s="2">
        <v>8278</v>
      </c>
      <c r="M27" s="2"/>
      <c r="N27" s="2">
        <v>12206</v>
      </c>
      <c r="O27" s="2"/>
      <c r="P27" s="2"/>
      <c r="Q27" s="2">
        <v>2582</v>
      </c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>
        <v>9216</v>
      </c>
      <c r="AK27" s="2">
        <f>AJ27+Q27+N27+L27+I27+G27+F27+C27+B27</f>
        <v>76884</v>
      </c>
    </row>
    <row r="28" spans="1:37" ht="12.75">
      <c r="A28" s="2" t="s">
        <v>32</v>
      </c>
      <c r="B28" s="2">
        <f>SUM(B4:B27)</f>
        <v>17953</v>
      </c>
      <c r="C28" s="2">
        <f>SUM(C4:C27)</f>
        <v>707379</v>
      </c>
      <c r="D28" s="2">
        <f>D16+D15+D13+D9+D8+D7+D6+D4</f>
        <v>133208</v>
      </c>
      <c r="E28" s="2">
        <f>E25+E24+E23+E16+E15+E14+E13+E12+E11+E10+E9+E8+E7+E6+E5+E4</f>
        <v>75056</v>
      </c>
      <c r="F28" s="2">
        <f>F27+F26+F25+F24+F23+F22+F21+F20+F19+F18+F17+F16+F15+F14+F13+F12+F11+F10+F9+F8+F6+F4</f>
        <v>62063</v>
      </c>
      <c r="G28" s="2">
        <f>G27+G25+G24+G23+G22+G21+G20+G19+G18+G17+G16+G15+G14+G13+G12+G11+G10+G8+G7+G6+G5+G4</f>
        <v>37030</v>
      </c>
      <c r="H28" s="2">
        <f>H25+H23+H22+H21+H20+H19+H17+H16+H15+H14+H13+H12+H11+H10+H8+H6+H5+H4</f>
        <v>22015</v>
      </c>
      <c r="I28" s="2">
        <f>I27+I25+I24+I23+I22+I20+I19+I18+I17+I16+I14+I12+I11+I9+I8+I4</f>
        <v>37900</v>
      </c>
      <c r="J28" s="2">
        <f>J26+J23+J17+J16+J7+J5+J4</f>
        <v>47955</v>
      </c>
      <c r="K28" s="2">
        <f>K24+K23+K22+K18+K14+K13+K12+K11+K10+K9+K8+K6</f>
        <v>21219</v>
      </c>
      <c r="L28" s="2">
        <f>L27+L23+L21+L20+L19+L18+L14+L12+L8+L6</f>
        <v>32292</v>
      </c>
      <c r="M28" s="2">
        <f>M21+M20+M16+M15+M13+M12+M9+M8+M7+M6</f>
        <v>219450</v>
      </c>
      <c r="N28" s="2">
        <f>N27+N24+N21+N20+N19+N17+N13+N12+N10+N6</f>
        <v>25678</v>
      </c>
      <c r="O28" s="2">
        <f>O21</f>
        <v>1236</v>
      </c>
      <c r="P28" s="2">
        <f>P21+P20+P19+P18+P17+P16+P15+P12+P11+P10+P9+P8+P6</f>
        <v>7427</v>
      </c>
      <c r="Q28" s="2">
        <f>Q27+Q19+Q7</f>
        <v>7256</v>
      </c>
      <c r="R28" s="2">
        <f>R23+R15+R9+R8</f>
        <v>41287</v>
      </c>
      <c r="S28" s="2">
        <f>S15+S8</f>
        <v>2501</v>
      </c>
      <c r="T28" s="2">
        <f>T25+T23+T22+T21+T20+T19+T16+T15+T14+T13+T12+T11+T10+T8+T6</f>
        <v>50647</v>
      </c>
      <c r="U28" s="2">
        <f>U23</f>
        <v>10950</v>
      </c>
      <c r="V28" s="2">
        <f>V9</f>
        <v>416</v>
      </c>
      <c r="W28" s="2">
        <f>W25+W24+W23+W14+W12+W9</f>
        <v>34389</v>
      </c>
      <c r="X28" s="2">
        <f>X10</f>
        <v>4877</v>
      </c>
      <c r="Y28" s="2">
        <f>Y11+Y10</f>
        <v>2846</v>
      </c>
      <c r="Z28" s="2">
        <f>Z24+Z23+Z19+Z16+Z15</f>
        <v>68406</v>
      </c>
      <c r="AA28" s="2">
        <f>AA22</f>
        <v>37080</v>
      </c>
      <c r="AB28" s="2">
        <f>AB23</f>
        <v>4060</v>
      </c>
      <c r="AC28" s="2">
        <f>AC23+AC16</f>
        <v>915</v>
      </c>
      <c r="AD28" s="2">
        <f>AD24</f>
        <v>10917</v>
      </c>
      <c r="AE28" s="2">
        <f>AE18</f>
        <v>-4500</v>
      </c>
      <c r="AF28" s="2">
        <f>AF22+AF18+AF17</f>
        <v>13500</v>
      </c>
      <c r="AG28" s="2">
        <f>AG20</f>
        <v>19129</v>
      </c>
      <c r="AH28" s="2">
        <f>AH19</f>
        <v>12664</v>
      </c>
      <c r="AI28" s="2">
        <f>AI25</f>
        <v>46350</v>
      </c>
      <c r="AJ28" s="2">
        <f>SUM(AJ4:AJ27)</f>
        <v>176580</v>
      </c>
      <c r="AK28" s="2">
        <f>SUM(AK4:AK27)</f>
        <v>1988131</v>
      </c>
    </row>
    <row r="31" ht="12.75">
      <c r="AJ31" t="s">
        <v>12</v>
      </c>
    </row>
  </sheetData>
  <mergeCells count="1">
    <mergeCell ref="A1:L2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2018-01-11T10:40:06Z</cp:lastPrinted>
  <dcterms:created xsi:type="dcterms:W3CDTF">2018-01-11T05:39:12Z</dcterms:created>
  <dcterms:modified xsi:type="dcterms:W3CDTF">2018-01-11T10:40:13Z</dcterms:modified>
  <cp:category/>
  <cp:version/>
  <cp:contentType/>
  <cp:contentStatus/>
</cp:coreProperties>
</file>